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7efe139dc6f3ef9e/@databank_ia/@an/99_Sample/"/>
    </mc:Choice>
  </mc:AlternateContent>
  <xr:revisionPtr revIDLastSave="814" documentId="13_ncr:1_{4ECB0566-5B30-4FA6-9135-F825AC74120D}" xr6:coauthVersionLast="47" xr6:coauthVersionMax="47" xr10:uidLastSave="{9C311656-1219-4F08-9596-998CB9E7E264}"/>
  <bookViews>
    <workbookView xWindow="-120" yWindow="-120" windowWidth="29040" windowHeight="15720" tabRatio="709" xr2:uid="{00000000-000D-0000-FFFF-FFFF00000000}"/>
  </bookViews>
  <sheets>
    <sheet name="決算短信" sheetId="1" r:id="rId1"/>
    <sheet name="IR会社説明会" sheetId="2" r:id="rId2"/>
    <sheet name="有価証券報告書" sheetId="3" r:id="rId3"/>
    <sheet name="Disclosure" sheetId="4" r:id="rId4"/>
    <sheet name="BSPL" sheetId="5" r:id="rId5"/>
    <sheet name="bf_決算短信" sheetId="6" r:id="rId6"/>
    <sheet name="bf_IR会社説明会" sheetId="7" r:id="rId7"/>
    <sheet name="bf_有価証券報告書" sheetId="8" r:id="rId8"/>
    <sheet name="bf_Disclosure" sheetId="9" r:id="rId9"/>
    <sheet name="bf_BSPL" sheetId="10"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9" l="1"/>
  <c r="A4" i="7"/>
  <c r="A5" i="7" s="1"/>
  <c r="A6" i="7" s="1"/>
  <c r="A7" i="7" s="1"/>
  <c r="A4" i="6"/>
  <c r="A5" i="6"/>
  <c r="A6" i="6" s="1"/>
  <c r="A4" i="4"/>
  <c r="A5" i="4"/>
  <c r="A6" i="4" s="1"/>
  <c r="A4" i="2"/>
  <c r="A4" i="1"/>
  <c r="A5" i="1"/>
  <c r="M245" i="7" l="1"/>
  <c r="N245" i="7" s="1"/>
  <c r="L200" i="7"/>
  <c r="M46" i="7"/>
  <c r="M268" i="7"/>
  <c r="N268" i="7" s="1"/>
  <c r="M260" i="7"/>
  <c r="N260" i="7" s="1"/>
  <c r="M252" i="7"/>
  <c r="N252" i="7" s="1"/>
  <c r="M251" i="7"/>
  <c r="N251" i="7" s="1"/>
  <c r="M244" i="7"/>
  <c r="N244" i="7" s="1"/>
  <c r="M243" i="7"/>
  <c r="N243" i="7" s="1"/>
  <c r="M54" i="7"/>
  <c r="J397" i="9"/>
  <c r="J394" i="9"/>
  <c r="K258" i="9"/>
  <c r="H258" i="9"/>
  <c r="K257" i="9"/>
  <c r="H257" i="9"/>
  <c r="L256" i="9"/>
  <c r="I256" i="9"/>
  <c r="L255" i="9"/>
  <c r="I255" i="9"/>
  <c r="L254" i="9"/>
  <c r="I254" i="9"/>
  <c r="L253" i="9"/>
  <c r="I253" i="9"/>
  <c r="L252" i="9"/>
  <c r="I252" i="9"/>
  <c r="L251" i="9"/>
  <c r="I251" i="9"/>
  <c r="K231" i="9"/>
  <c r="H231" i="9"/>
  <c r="K230" i="9"/>
  <c r="H230" i="9"/>
  <c r="L228" i="9"/>
  <c r="I228" i="9"/>
  <c r="L227" i="9"/>
  <c r="I227" i="9"/>
  <c r="L226" i="9"/>
  <c r="I226" i="9"/>
  <c r="L225" i="9"/>
  <c r="I225" i="9"/>
  <c r="L224" i="9"/>
  <c r="I224" i="9"/>
  <c r="D34" i="9"/>
  <c r="D64" i="9" s="1"/>
  <c r="D98" i="9" s="1"/>
  <c r="D110" i="9" s="1"/>
  <c r="D126" i="9" s="1"/>
  <c r="D148" i="9" s="1"/>
  <c r="D161" i="9" s="1"/>
  <c r="D181" i="9" s="1"/>
  <c r="D200" i="9" s="1"/>
  <c r="D208" i="9" s="1"/>
  <c r="D235" i="9" s="1"/>
  <c r="D262" i="9" s="1"/>
  <c r="D292" i="9" s="1"/>
  <c r="A2" i="9"/>
  <c r="A3" i="9" s="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A231" i="9" s="1"/>
  <c r="A232" i="9" s="1"/>
  <c r="A233" i="9" s="1"/>
  <c r="A234" i="9" s="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1" i="9" s="1"/>
  <c r="A262" i="9" s="1"/>
  <c r="A263" i="9" s="1"/>
  <c r="A264" i="9" s="1"/>
  <c r="A265" i="9" s="1"/>
  <c r="A266" i="9" s="1"/>
  <c r="A267" i="9" s="1"/>
  <c r="A268" i="9" s="1"/>
  <c r="A269" i="9" s="1"/>
  <c r="A270" i="9" s="1"/>
  <c r="A271" i="9" s="1"/>
  <c r="A272" i="9" s="1"/>
  <c r="A273" i="9" s="1"/>
  <c r="A274" i="9" s="1"/>
  <c r="A275" i="9" s="1"/>
  <c r="A276" i="9" s="1"/>
  <c r="A277" i="9" s="1"/>
  <c r="A278" i="9" s="1"/>
  <c r="A279" i="9" s="1"/>
  <c r="A280" i="9" s="1"/>
  <c r="A281" i="9" s="1"/>
  <c r="A282" i="9" s="1"/>
  <c r="A283" i="9" s="1"/>
  <c r="A284" i="9" s="1"/>
  <c r="A285" i="9" s="1"/>
  <c r="A286" i="9" s="1"/>
  <c r="A287" i="9" s="1"/>
  <c r="A288" i="9" s="1"/>
  <c r="A289" i="9" s="1"/>
  <c r="A290" i="9" s="1"/>
  <c r="A291" i="9" s="1"/>
  <c r="A292" i="9" s="1"/>
  <c r="A293" i="9" s="1"/>
  <c r="A294" i="9" s="1"/>
  <c r="A295" i="9" s="1"/>
  <c r="A296" i="9" s="1"/>
  <c r="A297" i="9" s="1"/>
  <c r="A298" i="9" s="1"/>
  <c r="A299" i="9" s="1"/>
  <c r="A300" i="9" s="1"/>
  <c r="A301" i="9" s="1"/>
  <c r="A302" i="9" s="1"/>
  <c r="A303" i="9" s="1"/>
  <c r="A304" i="9" s="1"/>
  <c r="A305" i="9" s="1"/>
  <c r="A306" i="9" s="1"/>
  <c r="A307" i="9" s="1"/>
  <c r="A308" i="9" s="1"/>
  <c r="A309" i="9" s="1"/>
  <c r="A310" i="9" s="1"/>
  <c r="A311" i="9" s="1"/>
  <c r="A312" i="9" s="1"/>
  <c r="A313" i="9" s="1"/>
  <c r="A314" i="9" s="1"/>
  <c r="A315" i="9" s="1"/>
  <c r="A316" i="9" s="1"/>
  <c r="A317" i="9" s="1"/>
  <c r="A318" i="9" s="1"/>
  <c r="A319" i="9" s="1"/>
  <c r="A320" i="9" s="1"/>
  <c r="A321" i="9" s="1"/>
  <c r="A322" i="9" s="1"/>
  <c r="A323" i="9" s="1"/>
  <c r="A324" i="9" s="1"/>
  <c r="A325" i="9" s="1"/>
  <c r="A326" i="9" s="1"/>
  <c r="A327" i="9" s="1"/>
  <c r="A328" i="9" s="1"/>
  <c r="A329" i="9" s="1"/>
  <c r="A330" i="9" s="1"/>
  <c r="A331" i="9" s="1"/>
  <c r="A332" i="9" s="1"/>
  <c r="A333" i="9" s="1"/>
  <c r="A334" i="9" s="1"/>
  <c r="A335" i="9" s="1"/>
  <c r="A336" i="9" s="1"/>
  <c r="A337" i="9" s="1"/>
  <c r="A338" i="9" s="1"/>
  <c r="A339" i="9" s="1"/>
  <c r="A340" i="9" s="1"/>
  <c r="A341" i="9" s="1"/>
  <c r="A342" i="9" s="1"/>
  <c r="A343" i="9" s="1"/>
  <c r="A344" i="9" s="1"/>
  <c r="A345" i="9" s="1"/>
  <c r="A346" i="9" s="1"/>
  <c r="A347" i="9" s="1"/>
  <c r="A348" i="9" s="1"/>
  <c r="A349" i="9" s="1"/>
  <c r="A350" i="9" s="1"/>
  <c r="A351" i="9" s="1"/>
  <c r="A352" i="9" s="1"/>
  <c r="A353" i="9" s="1"/>
  <c r="A354" i="9" s="1"/>
  <c r="A355" i="9" s="1"/>
  <c r="A356" i="9" s="1"/>
  <c r="A357" i="9" s="1"/>
  <c r="A358" i="9" s="1"/>
  <c r="A359" i="9" s="1"/>
  <c r="A360" i="9" s="1"/>
  <c r="A361" i="9" s="1"/>
  <c r="A362" i="9" s="1"/>
  <c r="A363" i="9" s="1"/>
  <c r="A364" i="9" s="1"/>
  <c r="A365" i="9" s="1"/>
  <c r="A366" i="9" s="1"/>
  <c r="A367" i="9" s="1"/>
  <c r="A368" i="9" s="1"/>
  <c r="A369" i="9" s="1"/>
  <c r="A370" i="9" s="1"/>
  <c r="A371" i="9" s="1"/>
  <c r="A372" i="9" s="1"/>
  <c r="A373" i="9" s="1"/>
  <c r="A374" i="9" s="1"/>
  <c r="A375" i="9" s="1"/>
  <c r="A376" i="9" s="1"/>
  <c r="A377" i="9" s="1"/>
  <c r="A378" i="9" s="1"/>
  <c r="A379" i="9" s="1"/>
  <c r="A380" i="9" s="1"/>
  <c r="A381" i="9" s="1"/>
  <c r="A382" i="9" s="1"/>
  <c r="A383" i="9" s="1"/>
  <c r="A384" i="9" s="1"/>
  <c r="A385" i="9" s="1"/>
  <c r="A386" i="9" s="1"/>
  <c r="A387" i="9" s="1"/>
  <c r="A388" i="9" s="1"/>
  <c r="A389" i="9" s="1"/>
  <c r="A390" i="9" s="1"/>
  <c r="A391" i="9" s="1"/>
  <c r="A392" i="9" s="1"/>
  <c r="A393" i="9" s="1"/>
  <c r="A394" i="9" s="1"/>
  <c r="A395" i="9" s="1"/>
  <c r="A396" i="9" s="1"/>
  <c r="A397" i="9" s="1"/>
  <c r="A398" i="9" s="1"/>
  <c r="A399" i="9" s="1"/>
  <c r="A400" i="9" s="1"/>
  <c r="A401" i="9" s="1"/>
  <c r="A402" i="9" s="1"/>
  <c r="A403" i="9" s="1"/>
  <c r="A404" i="9" s="1"/>
  <c r="A405" i="9" s="1"/>
  <c r="A406" i="9" s="1"/>
  <c r="A407" i="9" s="1"/>
  <c r="A408" i="9" s="1"/>
  <c r="A409" i="9" s="1"/>
  <c r="A410" i="9" s="1"/>
  <c r="A411" i="9" s="1"/>
  <c r="A412" i="9" s="1"/>
  <c r="A413" i="9" s="1"/>
  <c r="A414" i="9" s="1"/>
  <c r="A415" i="9" s="1"/>
  <c r="A416" i="9" s="1"/>
  <c r="A417" i="9" s="1"/>
  <c r="A418" i="9" s="1"/>
  <c r="A419" i="9" s="1"/>
  <c r="A420" i="9" s="1"/>
  <c r="A421" i="9" s="1"/>
  <c r="A422" i="9" s="1"/>
  <c r="A423" i="9" s="1"/>
  <c r="A424" i="9" s="1"/>
  <c r="A425" i="9" s="1"/>
  <c r="A426" i="9" s="1"/>
  <c r="A427" i="9" s="1"/>
  <c r="A428" i="9" s="1"/>
  <c r="A429" i="9" s="1"/>
  <c r="A430" i="9" s="1"/>
  <c r="A431" i="9" s="1"/>
  <c r="A432" i="9" s="1"/>
  <c r="A433" i="9" s="1"/>
  <c r="A434" i="9" s="1"/>
  <c r="A435" i="9" s="1"/>
  <c r="A436" i="9" s="1"/>
  <c r="A437" i="9" s="1"/>
  <c r="A438" i="9" s="1"/>
  <c r="A439" i="9" s="1"/>
  <c r="A440" i="9" s="1"/>
  <c r="A441" i="9" s="1"/>
  <c r="A442" i="9" s="1"/>
  <c r="A443" i="9" s="1"/>
  <c r="A444" i="9" s="1"/>
  <c r="A445" i="9" s="1"/>
  <c r="A446" i="9" s="1"/>
  <c r="A447" i="9" s="1"/>
  <c r="A448" i="9" s="1"/>
  <c r="A449" i="9" s="1"/>
  <c r="A450" i="9" s="1"/>
  <c r="A451" i="9" s="1"/>
  <c r="A452" i="9" s="1"/>
  <c r="A453" i="9" s="1"/>
  <c r="A454" i="9" s="1"/>
  <c r="A455" i="9" s="1"/>
  <c r="A456" i="9" s="1"/>
  <c r="A457" i="9" s="1"/>
  <c r="A458" i="9" s="1"/>
  <c r="A459" i="9" s="1"/>
  <c r="A460" i="9" s="1"/>
  <c r="A461" i="9" s="1"/>
  <c r="A462" i="9" s="1"/>
  <c r="A463" i="9" s="1"/>
  <c r="A464" i="9" s="1"/>
  <c r="A465" i="9" s="1"/>
  <c r="A466" i="9" s="1"/>
  <c r="A467" i="9" s="1"/>
  <c r="A468" i="9" s="1"/>
  <c r="A469" i="9" s="1"/>
  <c r="A470" i="9" s="1"/>
  <c r="A471" i="9" s="1"/>
  <c r="A472" i="9" s="1"/>
  <c r="A473" i="9" s="1"/>
  <c r="A474" i="9" s="1"/>
  <c r="A475" i="9" s="1"/>
  <c r="A476" i="9" s="1"/>
  <c r="A477" i="9" s="1"/>
  <c r="A478" i="9" s="1"/>
  <c r="A479" i="9" s="1"/>
  <c r="A480" i="9" s="1"/>
  <c r="A481" i="9" s="1"/>
  <c r="A482" i="9" s="1"/>
  <c r="A483" i="9" s="1"/>
  <c r="A484" i="9" s="1"/>
  <c r="A485" i="9" s="1"/>
  <c r="A486" i="9" s="1"/>
  <c r="A487" i="9" s="1"/>
  <c r="A488" i="9" s="1"/>
  <c r="A489" i="9" s="1"/>
  <c r="A490" i="9" s="1"/>
  <c r="A491" i="9" s="1"/>
  <c r="A492" i="9" s="1"/>
  <c r="A493" i="9" s="1"/>
  <c r="A494" i="9" s="1"/>
  <c r="A495" i="9" s="1"/>
  <c r="A496" i="9" s="1"/>
  <c r="A497" i="9" s="1"/>
  <c r="A498" i="9" s="1"/>
  <c r="A499" i="9" s="1"/>
  <c r="A500" i="9" s="1"/>
  <c r="A501" i="9" s="1"/>
  <c r="A502" i="9" s="1"/>
  <c r="A503" i="9" s="1"/>
  <c r="A504" i="9" s="1"/>
  <c r="A505" i="9" s="1"/>
  <c r="A506" i="9" s="1"/>
  <c r="A507" i="9" s="1"/>
  <c r="A508" i="9" s="1"/>
  <c r="A509" i="9" s="1"/>
  <c r="A510" i="9" s="1"/>
  <c r="A511" i="9" s="1"/>
  <c r="A512" i="9" s="1"/>
  <c r="A513" i="9" s="1"/>
  <c r="A514" i="9" s="1"/>
  <c r="A515" i="9" s="1"/>
  <c r="A516" i="9" s="1"/>
  <c r="A517" i="9" s="1"/>
  <c r="A518" i="9" s="1"/>
  <c r="A519" i="9" s="1"/>
  <c r="A520" i="9" s="1"/>
  <c r="A521" i="9" s="1"/>
  <c r="A522" i="9" s="1"/>
  <c r="A523" i="9" s="1"/>
  <c r="A524" i="9" s="1"/>
  <c r="A525" i="9" s="1"/>
  <c r="A526" i="9" s="1"/>
  <c r="A527" i="9" s="1"/>
  <c r="A528" i="9" s="1"/>
  <c r="A529" i="9" s="1"/>
  <c r="A530" i="9" s="1"/>
  <c r="A531" i="9" s="1"/>
  <c r="A532" i="9" s="1"/>
  <c r="A533" i="9" s="1"/>
  <c r="A534" i="9" s="1"/>
  <c r="A535" i="9" s="1"/>
  <c r="A536" i="9" s="1"/>
  <c r="A537" i="9" s="1"/>
  <c r="A538" i="9" s="1"/>
  <c r="A539" i="9" s="1"/>
  <c r="A540" i="9" s="1"/>
  <c r="A541" i="9" s="1"/>
  <c r="A542" i="9" s="1"/>
  <c r="A543" i="9" s="1"/>
  <c r="A544" i="9" s="1"/>
  <c r="A545" i="9" s="1"/>
  <c r="A546" i="9" s="1"/>
  <c r="A547" i="9" s="1"/>
  <c r="A548" i="9" s="1"/>
  <c r="J397" i="4"/>
  <c r="J394" i="4"/>
  <c r="A436" i="8"/>
  <c r="A437" i="8"/>
  <c r="A438" i="8"/>
  <c r="A439" i="8"/>
  <c r="A440" i="8"/>
  <c r="A441" i="8"/>
  <c r="A442" i="8"/>
  <c r="A443" i="8" s="1"/>
  <c r="A444" i="8" s="1"/>
  <c r="A445" i="8" s="1"/>
  <c r="A446" i="8" s="1"/>
  <c r="A447" i="8" s="1"/>
  <c r="A448" i="8" s="1"/>
  <c r="A449" i="8" s="1"/>
  <c r="A450" i="8" s="1"/>
  <c r="A451" i="8" s="1"/>
  <c r="A452" i="8" s="1"/>
  <c r="A453" i="8" s="1"/>
  <c r="A454" i="8" s="1"/>
  <c r="A455" i="8" s="1"/>
  <c r="A456" i="8" s="1"/>
  <c r="A457" i="8" s="1"/>
  <c r="A458" i="8" s="1"/>
  <c r="A459" i="8" s="1"/>
  <c r="A460" i="8" s="1"/>
  <c r="A461" i="8" s="1"/>
  <c r="A462" i="8" s="1"/>
  <c r="A463" i="8" s="1"/>
  <c r="A464" i="8" s="1"/>
  <c r="A465" i="8" s="1"/>
  <c r="A466" i="8" s="1"/>
  <c r="A467" i="8" s="1"/>
  <c r="A468" i="8" s="1"/>
  <c r="A469" i="8" s="1"/>
  <c r="A470" i="8" s="1"/>
  <c r="A471" i="8" s="1"/>
  <c r="A472" i="8" s="1"/>
  <c r="A473" i="8" s="1"/>
  <c r="A474" i="8" s="1"/>
  <c r="A475" i="8" s="1"/>
  <c r="A476" i="8" s="1"/>
  <c r="A477" i="8" s="1"/>
  <c r="A478" i="8" s="1"/>
  <c r="A479" i="8" s="1"/>
  <c r="A480" i="8" s="1"/>
  <c r="A481" i="8" s="1"/>
  <c r="A482" i="8" s="1"/>
  <c r="A483" i="8" s="1"/>
  <c r="A484" i="8" s="1"/>
  <c r="A485" i="8" s="1"/>
  <c r="A486" i="8" s="1"/>
  <c r="A487" i="8" s="1"/>
  <c r="A488" i="8" s="1"/>
  <c r="A489" i="8" s="1"/>
  <c r="A490" i="8" s="1"/>
  <c r="A491" i="8" s="1"/>
  <c r="A492" i="8" s="1"/>
  <c r="A493" i="8" s="1"/>
  <c r="A494" i="8" s="1"/>
  <c r="A495" i="8" s="1"/>
  <c r="A496" i="8" s="1"/>
  <c r="A497" i="8" s="1"/>
  <c r="A498" i="8" s="1"/>
  <c r="A499" i="8" s="1"/>
  <c r="A500" i="8" s="1"/>
  <c r="A501" i="8" s="1"/>
  <c r="A502" i="8" s="1"/>
  <c r="A503" i="8" s="1"/>
  <c r="J472" i="8"/>
  <c r="J469" i="8"/>
  <c r="A436" i="3"/>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J472" i="3"/>
  <c r="J469" i="3"/>
  <c r="D439" i="3"/>
  <c r="O627" i="10"/>
  <c r="O626" i="10"/>
  <c r="O625" i="10"/>
  <c r="O617" i="10"/>
  <c r="O614" i="10"/>
  <c r="O613" i="10"/>
  <c r="O610" i="10"/>
  <c r="O606" i="10"/>
  <c r="O601" i="10"/>
  <c r="O597" i="10"/>
  <c r="O596" i="10"/>
  <c r="O595" i="10"/>
  <c r="O594" i="10"/>
  <c r="O591" i="10"/>
  <c r="O590" i="10"/>
  <c r="O589" i="10"/>
  <c r="O580" i="10"/>
  <c r="O575" i="10"/>
  <c r="O572" i="10"/>
  <c r="O558" i="10"/>
  <c r="O557" i="10"/>
  <c r="O556" i="10"/>
  <c r="O529" i="10"/>
  <c r="O527" i="10"/>
  <c r="O524" i="10"/>
  <c r="O520" i="10"/>
  <c r="O514" i="10"/>
  <c r="O512" i="10"/>
  <c r="O511" i="10"/>
  <c r="O508" i="10"/>
  <c r="O506" i="10"/>
  <c r="O505" i="10"/>
  <c r="O504" i="10"/>
  <c r="O503" i="10"/>
  <c r="O498" i="10"/>
  <c r="O497" i="10"/>
  <c r="O496" i="10"/>
  <c r="O495" i="10"/>
  <c r="O494" i="10"/>
  <c r="O492" i="10"/>
  <c r="O490" i="10"/>
  <c r="O489" i="10"/>
  <c r="O488" i="10"/>
  <c r="O487" i="10"/>
  <c r="O484" i="10"/>
  <c r="O482" i="10"/>
  <c r="O480" i="10"/>
  <c r="O479" i="10"/>
  <c r="O477" i="10"/>
  <c r="O473" i="10"/>
  <c r="O471" i="10"/>
  <c r="O467" i="10"/>
  <c r="O462" i="10"/>
  <c r="O461" i="10"/>
  <c r="O460" i="10"/>
  <c r="O459" i="10"/>
  <c r="O457" i="10"/>
  <c r="O453" i="10"/>
  <c r="O452" i="10"/>
  <c r="O446" i="10"/>
  <c r="O444" i="10"/>
  <c r="O440" i="10"/>
  <c r="O438" i="10"/>
  <c r="O420" i="10"/>
  <c r="O417" i="10"/>
  <c r="O413" i="10"/>
  <c r="O412" i="10"/>
  <c r="O409" i="10"/>
  <c r="O403" i="10"/>
  <c r="O401" i="10"/>
  <c r="O397" i="10"/>
  <c r="O396" i="10"/>
  <c r="O393" i="10"/>
  <c r="O392" i="10"/>
  <c r="O388" i="10"/>
  <c r="O385" i="10"/>
  <c r="O383" i="10"/>
  <c r="O380" i="10"/>
  <c r="O375" i="10"/>
  <c r="O374" i="10"/>
  <c r="O372" i="10"/>
  <c r="O371" i="10"/>
  <c r="O366" i="10"/>
  <c r="O365" i="10"/>
  <c r="O364" i="10"/>
  <c r="O361" i="10"/>
  <c r="O357" i="10"/>
  <c r="O356" i="10"/>
  <c r="O350" i="10"/>
  <c r="O349" i="10"/>
  <c r="O348" i="10"/>
  <c r="O347" i="10"/>
  <c r="O337" i="10"/>
  <c r="O334" i="10"/>
  <c r="O327" i="10"/>
  <c r="O325" i="10"/>
  <c r="O324" i="10"/>
  <c r="O322" i="10"/>
  <c r="O320" i="10"/>
  <c r="O319" i="10"/>
  <c r="O316" i="10"/>
  <c r="O314" i="10"/>
  <c r="O313" i="10"/>
  <c r="O311" i="10"/>
  <c r="O307" i="10"/>
  <c r="O306" i="10"/>
  <c r="O305" i="10"/>
  <c r="O304" i="10"/>
  <c r="O303" i="10"/>
  <c r="O292" i="10"/>
  <c r="O290" i="10"/>
  <c r="O288" i="10"/>
  <c r="O284" i="10"/>
  <c r="O283" i="10"/>
  <c r="O282" i="10"/>
  <c r="O281" i="10"/>
  <c r="O280" i="10"/>
  <c r="O279" i="10"/>
  <c r="O276" i="10"/>
  <c r="O272" i="10"/>
  <c r="O271" i="10"/>
  <c r="O260" i="10"/>
  <c r="O259" i="10"/>
  <c r="O258" i="10"/>
  <c r="O256" i="10"/>
  <c r="O252" i="10"/>
  <c r="O247" i="10"/>
  <c r="O240" i="10"/>
  <c r="O239" i="10"/>
  <c r="O238" i="10"/>
  <c r="O236" i="10"/>
  <c r="O234" i="10"/>
  <c r="O232" i="10"/>
  <c r="O226" i="10"/>
  <c r="O224" i="10"/>
  <c r="O220" i="10"/>
  <c r="O218" i="10"/>
  <c r="O217" i="10"/>
  <c r="O214" i="10"/>
  <c r="O213" i="10"/>
  <c r="O209" i="10"/>
  <c r="O199" i="10"/>
  <c r="O198" i="10"/>
  <c r="O196" i="10"/>
  <c r="O194" i="10"/>
  <c r="O192" i="10"/>
  <c r="O191" i="10"/>
  <c r="O188" i="10"/>
  <c r="O185" i="10"/>
  <c r="O172" i="10"/>
  <c r="O171" i="10"/>
  <c r="O169" i="10"/>
  <c r="O168" i="10"/>
  <c r="O167" i="10"/>
  <c r="O165" i="10"/>
  <c r="O164" i="10"/>
  <c r="O161" i="10"/>
  <c r="O139" i="10"/>
  <c r="O135" i="10"/>
  <c r="O133" i="10"/>
  <c r="O132" i="10"/>
  <c r="O130" i="10"/>
  <c r="O128" i="10"/>
  <c r="O125" i="10"/>
  <c r="O121" i="10"/>
  <c r="O120" i="10"/>
  <c r="O117" i="10"/>
  <c r="O116" i="10"/>
  <c r="O115" i="10"/>
  <c r="O109" i="10"/>
  <c r="O108" i="10"/>
  <c r="O101" i="10"/>
  <c r="O100" i="10"/>
  <c r="O99" i="10"/>
  <c r="O98" i="10"/>
  <c r="O96" i="10"/>
  <c r="O95" i="10"/>
  <c r="O93" i="10"/>
  <c r="O74" i="10"/>
  <c r="O72" i="10"/>
  <c r="O64" i="10"/>
  <c r="O62" i="10"/>
  <c r="O58" i="10"/>
  <c r="O56" i="10"/>
  <c r="O50" i="10"/>
  <c r="O49" i="10"/>
  <c r="O45" i="10"/>
  <c r="O41" i="10"/>
  <c r="O37" i="10"/>
  <c r="O33" i="10"/>
  <c r="O30" i="10"/>
  <c r="O26" i="10"/>
  <c r="O25" i="10"/>
  <c r="O24" i="10"/>
  <c r="O23" i="10"/>
  <c r="O22" i="10"/>
  <c r="O20" i="10"/>
  <c r="O18" i="10"/>
  <c r="O17" i="10"/>
  <c r="O16" i="10"/>
  <c r="O14" i="10"/>
  <c r="O13" i="10"/>
  <c r="O627" i="5"/>
  <c r="O624" i="5"/>
  <c r="O619" i="5"/>
  <c r="O616" i="5"/>
  <c r="O615" i="5"/>
  <c r="O611" i="5"/>
  <c r="O608" i="5"/>
  <c r="O603" i="5"/>
  <c r="O601" i="5"/>
  <c r="O600" i="5"/>
  <c r="O595" i="5"/>
  <c r="O594" i="5"/>
  <c r="O591" i="5"/>
  <c r="O590" i="5"/>
  <c r="O586" i="5"/>
  <c r="O579" i="5"/>
  <c r="O578" i="5"/>
  <c r="O576" i="5"/>
  <c r="O575" i="5"/>
  <c r="O574" i="5"/>
  <c r="O572" i="5"/>
  <c r="O559" i="5"/>
  <c r="O556" i="5"/>
  <c r="O543" i="5"/>
  <c r="O542" i="5"/>
  <c r="O539" i="5"/>
  <c r="O538" i="5"/>
  <c r="O536" i="5"/>
  <c r="O535" i="5"/>
  <c r="O534" i="5"/>
  <c r="O532" i="5"/>
  <c r="O531" i="5"/>
  <c r="O528" i="5"/>
  <c r="O527" i="5"/>
  <c r="O524" i="5"/>
  <c r="O523" i="5"/>
  <c r="O522" i="5"/>
  <c r="O519" i="5"/>
  <c r="O518" i="5"/>
  <c r="O515" i="5"/>
  <c r="O512" i="5"/>
  <c r="O511" i="5"/>
  <c r="O510" i="5"/>
  <c r="O508" i="5"/>
  <c r="O507" i="5"/>
  <c r="O506" i="5"/>
  <c r="O504" i="5"/>
  <c r="O503" i="5"/>
  <c r="O502" i="5"/>
  <c r="O499" i="5"/>
  <c r="O495" i="5"/>
  <c r="O494" i="5"/>
  <c r="O492" i="5"/>
  <c r="O491" i="5"/>
  <c r="O490" i="5"/>
  <c r="O488" i="5"/>
  <c r="O487" i="5"/>
  <c r="O486" i="5"/>
  <c r="O484" i="5"/>
  <c r="O483" i="5"/>
  <c r="O480" i="5"/>
  <c r="O479" i="5"/>
  <c r="O478" i="5"/>
  <c r="O475" i="5"/>
  <c r="O472" i="5"/>
  <c r="O471" i="5"/>
  <c r="O468" i="5"/>
  <c r="O467" i="5"/>
  <c r="O462" i="5"/>
  <c r="O459" i="5"/>
  <c r="O458" i="5"/>
  <c r="O454" i="5"/>
  <c r="O452" i="5"/>
  <c r="O451" i="5"/>
  <c r="O450" i="5"/>
  <c r="O448" i="5"/>
  <c r="O446" i="5"/>
  <c r="O443" i="5"/>
  <c r="O442" i="5"/>
  <c r="O440" i="5"/>
  <c r="O439" i="5"/>
  <c r="O438" i="5"/>
  <c r="O436" i="5"/>
  <c r="O419" i="5"/>
  <c r="O416" i="5"/>
  <c r="O414" i="5"/>
  <c r="O411" i="5"/>
  <c r="O408" i="5"/>
  <c r="O406" i="5"/>
  <c r="O403" i="5"/>
  <c r="O400" i="5"/>
  <c r="O398" i="5"/>
  <c r="O395" i="5"/>
  <c r="O392" i="5"/>
  <c r="O390" i="5"/>
  <c r="O388" i="5"/>
  <c r="O387" i="5"/>
  <c r="O384" i="5"/>
  <c r="O382" i="5"/>
  <c r="O380" i="5"/>
  <c r="O379" i="5"/>
  <c r="O376" i="5"/>
  <c r="O374" i="5"/>
  <c r="O372" i="5"/>
  <c r="O371" i="5"/>
  <c r="O368" i="5"/>
  <c r="O366" i="5"/>
  <c r="O364" i="5"/>
  <c r="O363" i="5"/>
  <c r="O358" i="5"/>
  <c r="O355" i="5"/>
  <c r="O351" i="5"/>
  <c r="O348" i="5"/>
  <c r="O347" i="5"/>
  <c r="O346" i="5"/>
  <c r="O344" i="5"/>
  <c r="O336" i="5"/>
  <c r="O334" i="5"/>
  <c r="O327" i="5"/>
  <c r="O326" i="5"/>
  <c r="O324" i="5"/>
  <c r="O323" i="5"/>
  <c r="O320" i="5"/>
  <c r="O319" i="5"/>
  <c r="O318" i="5"/>
  <c r="O316" i="5"/>
  <c r="O315" i="5"/>
  <c r="O312" i="5"/>
  <c r="O311" i="5"/>
  <c r="O310" i="5"/>
  <c r="O307" i="5"/>
  <c r="O306" i="5"/>
  <c r="O304" i="5"/>
  <c r="O303" i="5"/>
  <c r="O302" i="5"/>
  <c r="O300" i="5"/>
  <c r="O299" i="5"/>
  <c r="O296" i="5"/>
  <c r="O295" i="5"/>
  <c r="O294" i="5"/>
  <c r="O292" i="5"/>
  <c r="O291" i="5"/>
  <c r="O290" i="5"/>
  <c r="O287" i="5"/>
  <c r="O286" i="5"/>
  <c r="O284" i="5"/>
  <c r="O283" i="5"/>
  <c r="O280" i="5"/>
  <c r="O279" i="5"/>
  <c r="O278" i="5"/>
  <c r="O276" i="5"/>
  <c r="O275" i="5"/>
  <c r="O274" i="5"/>
  <c r="O272" i="5"/>
  <c r="O271" i="5"/>
  <c r="O270" i="5"/>
  <c r="O267" i="5"/>
  <c r="O264" i="5"/>
  <c r="O263" i="5"/>
  <c r="O260" i="5"/>
  <c r="O259" i="5"/>
  <c r="O258" i="5"/>
  <c r="O256" i="5"/>
  <c r="O255" i="5"/>
  <c r="O254" i="5"/>
  <c r="O252" i="5"/>
  <c r="O251" i="5"/>
  <c r="O247" i="5"/>
  <c r="O246" i="5"/>
  <c r="O244" i="5"/>
  <c r="O243" i="5"/>
  <c r="O242" i="5"/>
  <c r="O240" i="5"/>
  <c r="O239" i="5"/>
  <c r="O238" i="5"/>
  <c r="O236" i="5"/>
  <c r="O235" i="5"/>
  <c r="O231" i="5"/>
  <c r="O230" i="5"/>
  <c r="O228" i="5"/>
  <c r="O227" i="5"/>
  <c r="O224" i="5"/>
  <c r="O223" i="5"/>
  <c r="O219" i="5"/>
  <c r="O218" i="5"/>
  <c r="O216" i="5"/>
  <c r="O215" i="5"/>
  <c r="O214" i="5"/>
  <c r="O213" i="5"/>
  <c r="O211" i="5"/>
  <c r="O210" i="5"/>
  <c r="O200" i="5"/>
  <c r="O199" i="5"/>
  <c r="O198" i="5"/>
  <c r="O196" i="5"/>
  <c r="O195" i="5"/>
  <c r="O191" i="5"/>
  <c r="O190" i="5"/>
  <c r="O188" i="5"/>
  <c r="O186" i="5"/>
  <c r="O184" i="5"/>
  <c r="O182" i="5"/>
  <c r="O172" i="5"/>
  <c r="O171" i="5"/>
  <c r="O169" i="5"/>
  <c r="O167" i="5"/>
  <c r="O166" i="5"/>
  <c r="O164" i="5"/>
  <c r="O163" i="5"/>
  <c r="O162" i="5"/>
  <c r="O140" i="5"/>
  <c r="O138" i="5"/>
  <c r="O136" i="5"/>
  <c r="O135" i="5"/>
  <c r="O133" i="5"/>
  <c r="O132" i="5"/>
  <c r="O131" i="5"/>
  <c r="O130" i="5"/>
  <c r="O128" i="5"/>
  <c r="O127" i="5"/>
  <c r="O124" i="5"/>
  <c r="O122" i="5"/>
  <c r="O120" i="5"/>
  <c r="O119" i="5"/>
  <c r="O116" i="5"/>
  <c r="O115" i="5"/>
  <c r="O114" i="5"/>
  <c r="O111" i="5"/>
  <c r="O110" i="5"/>
  <c r="O109" i="5"/>
  <c r="O108" i="5"/>
  <c r="O106" i="5"/>
  <c r="O103" i="5"/>
  <c r="O101" i="5"/>
  <c r="O100" i="5"/>
  <c r="O99" i="5"/>
  <c r="O96" i="5"/>
  <c r="O95" i="5"/>
  <c r="O94" i="5"/>
  <c r="O93" i="5"/>
  <c r="O89" i="5"/>
  <c r="O87" i="5"/>
  <c r="O86" i="5"/>
  <c r="O84" i="5"/>
  <c r="O82" i="5"/>
  <c r="O79" i="5"/>
  <c r="O77" i="5"/>
  <c r="O76" i="5"/>
  <c r="O74" i="5"/>
  <c r="O72" i="5"/>
  <c r="O71" i="5"/>
  <c r="O70" i="5"/>
  <c r="O68" i="5"/>
  <c r="O67" i="5"/>
  <c r="O66" i="5"/>
  <c r="O64" i="5"/>
  <c r="O63" i="5"/>
  <c r="O62" i="5"/>
  <c r="O60" i="5"/>
  <c r="O59" i="5"/>
  <c r="O58" i="5"/>
  <c r="O57" i="5"/>
  <c r="O56" i="5"/>
  <c r="O55" i="5"/>
  <c r="O53" i="5"/>
  <c r="O52" i="5"/>
  <c r="O50" i="5"/>
  <c r="O48" i="5"/>
  <c r="O47" i="5"/>
  <c r="O44" i="5"/>
  <c r="O42" i="5"/>
  <c r="O41" i="5"/>
  <c r="O40" i="5"/>
  <c r="O39" i="5"/>
  <c r="O37" i="5"/>
  <c r="O36" i="5"/>
  <c r="O34" i="5"/>
  <c r="O33" i="5"/>
  <c r="O32" i="5"/>
  <c r="O31" i="5"/>
  <c r="O26" i="5"/>
  <c r="O24" i="5"/>
  <c r="O23" i="5"/>
  <c r="O20" i="5"/>
  <c r="O18" i="5"/>
  <c r="O16" i="5"/>
  <c r="O15" i="5"/>
  <c r="O12" i="5"/>
  <c r="O10" i="5"/>
  <c r="O8" i="5"/>
  <c r="O580" i="5"/>
  <c r="O485" i="5"/>
  <c r="O476" i="5"/>
  <c r="O453" i="5"/>
  <c r="O445" i="5"/>
  <c r="O421" i="5"/>
  <c r="O409" i="5"/>
  <c r="O397" i="5"/>
  <c r="O396" i="5"/>
  <c r="O389" i="5"/>
  <c r="O377" i="5"/>
  <c r="O365" i="5"/>
  <c r="O357" i="5"/>
  <c r="O345" i="5"/>
  <c r="O337" i="5"/>
  <c r="O321" i="5"/>
  <c r="O313" i="5"/>
  <c r="O281" i="5"/>
  <c r="O273" i="5"/>
  <c r="O233" i="5"/>
  <c r="O225" i="5"/>
  <c r="O192" i="5"/>
  <c r="O185" i="5"/>
  <c r="O137" i="5"/>
  <c r="O121" i="5"/>
  <c r="O81" i="5"/>
  <c r="O69" i="5"/>
  <c r="O21" i="5"/>
  <c r="O626" i="5"/>
  <c r="O622" i="5"/>
  <c r="O618" i="5"/>
  <c r="O614" i="5"/>
  <c r="O610" i="5"/>
  <c r="O606" i="5"/>
  <c r="O602" i="5"/>
  <c r="O597" i="5"/>
  <c r="O593" i="5"/>
  <c r="O589" i="5"/>
  <c r="O585" i="5"/>
  <c r="O577" i="5"/>
  <c r="O573" i="5"/>
  <c r="O557" i="5"/>
  <c r="O537" i="5"/>
  <c r="O533" i="5"/>
  <c r="O529" i="5"/>
  <c r="O526" i="5"/>
  <c r="O521" i="5"/>
  <c r="O517" i="5"/>
  <c r="O513" i="5"/>
  <c r="O505" i="5"/>
  <c r="O501" i="5"/>
  <c r="O497" i="5"/>
  <c r="O496" i="5"/>
  <c r="O489" i="5"/>
  <c r="O481" i="5"/>
  <c r="O474" i="5"/>
  <c r="O473" i="5"/>
  <c r="O470" i="5"/>
  <c r="O469" i="5"/>
  <c r="O461" i="5"/>
  <c r="O457" i="5"/>
  <c r="O456" i="5"/>
  <c r="O449" i="5"/>
  <c r="O437" i="5"/>
  <c r="O417" i="5"/>
  <c r="O413" i="5"/>
  <c r="O405" i="5"/>
  <c r="O404" i="5"/>
  <c r="O401" i="5"/>
  <c r="O393" i="5"/>
  <c r="O385" i="5"/>
  <c r="O381" i="5"/>
  <c r="O373" i="5"/>
  <c r="O369" i="5"/>
  <c r="O361" i="5"/>
  <c r="O360" i="5"/>
  <c r="O349" i="5"/>
  <c r="O322" i="5"/>
  <c r="O305" i="5"/>
  <c r="O297" i="5"/>
  <c r="O289" i="5"/>
  <c r="O288" i="5"/>
  <c r="O265" i="5"/>
  <c r="O262" i="5"/>
  <c r="O257" i="5"/>
  <c r="O249" i="5"/>
  <c r="O241" i="5"/>
  <c r="O226" i="5"/>
  <c r="O217" i="5"/>
  <c r="O209" i="5"/>
  <c r="O193" i="5"/>
  <c r="O173" i="5"/>
  <c r="O165" i="5"/>
  <c r="O161" i="5"/>
  <c r="O126" i="5"/>
  <c r="O117" i="5"/>
  <c r="O113" i="5"/>
  <c r="O98" i="5"/>
  <c r="O97" i="5"/>
  <c r="O85" i="5"/>
  <c r="O73" i="5"/>
  <c r="O65" i="5"/>
  <c r="O49" i="5"/>
  <c r="O45" i="5"/>
  <c r="O29" i="5"/>
  <c r="O25" i="5"/>
  <c r="O17" i="5"/>
  <c r="O13" i="5"/>
  <c r="D41" i="8"/>
  <c r="D67" i="8" s="1"/>
  <c r="D94" i="8" s="1"/>
  <c r="D142" i="8" s="1"/>
  <c r="D155" i="8" s="1"/>
  <c r="D319" i="8" s="1"/>
  <c r="D439" i="8" s="1"/>
  <c r="A2" i="8"/>
  <c r="A3" i="8" s="1"/>
  <c r="A4" i="8" s="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418" i="8" s="1"/>
  <c r="A419" i="8" s="1"/>
  <c r="A420" i="8" s="1"/>
  <c r="A421" i="8" s="1"/>
  <c r="A422" i="8" s="1"/>
  <c r="A423" i="8" s="1"/>
  <c r="A424" i="8" s="1"/>
  <c r="A425" i="8" s="1"/>
  <c r="A426" i="8" s="1"/>
  <c r="A427" i="8" s="1"/>
  <c r="A428" i="8" s="1"/>
  <c r="A429" i="8" s="1"/>
  <c r="A430" i="8" s="1"/>
  <c r="A431" i="8" s="1"/>
  <c r="A432" i="8" s="1"/>
  <c r="A433" i="8" s="1"/>
  <c r="A434" i="8" s="1"/>
  <c r="A435" i="8" s="1"/>
  <c r="M266" i="7"/>
  <c r="N266" i="7" s="1"/>
  <c r="M258" i="7"/>
  <c r="N258" i="7" s="1"/>
  <c r="M250" i="7"/>
  <c r="N250" i="7" s="1"/>
  <c r="M242" i="7"/>
  <c r="N242" i="7" s="1"/>
  <c r="M203" i="7"/>
  <c r="N203" i="7" s="1"/>
  <c r="K200" i="7"/>
  <c r="I200" i="7"/>
  <c r="M43" i="7"/>
  <c r="D36" i="7"/>
  <c r="D57" i="7" s="1"/>
  <c r="D91" i="7" s="1"/>
  <c r="D112" i="7" s="1"/>
  <c r="D127" i="7" s="1"/>
  <c r="D196" i="7" s="1"/>
  <c r="D205" i="7" s="1"/>
  <c r="D237" i="7" s="1"/>
  <c r="D272" i="7" s="1"/>
  <c r="D292" i="7" s="1"/>
  <c r="D307" i="7" s="1"/>
  <c r="D322" i="7" s="1"/>
  <c r="D337" i="7" s="1"/>
  <c r="D355" i="7" s="1"/>
  <c r="D374" i="7" s="1"/>
  <c r="D393" i="7" s="1"/>
  <c r="D443" i="7" s="1"/>
  <c r="A3" i="7"/>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306" i="7" s="1"/>
  <c r="A307" i="7" s="1"/>
  <c r="A308" i="7" s="1"/>
  <c r="A309" i="7" s="1"/>
  <c r="A310" i="7" s="1"/>
  <c r="A311" i="7" s="1"/>
  <c r="A312" i="7" s="1"/>
  <c r="A313" i="7" s="1"/>
  <c r="A314" i="7" s="1"/>
  <c r="A315" i="7" s="1"/>
  <c r="A316" i="7" s="1"/>
  <c r="A317" i="7" s="1"/>
  <c r="A318" i="7" s="1"/>
  <c r="A319" i="7" s="1"/>
  <c r="A320" i="7" s="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s="1"/>
  <c r="A355" i="7" s="1"/>
  <c r="A356" i="7" s="1"/>
  <c r="A357" i="7" s="1"/>
  <c r="A358" i="7" s="1"/>
  <c r="A359" i="7" s="1"/>
  <c r="A360" i="7" s="1"/>
  <c r="A361" i="7" s="1"/>
  <c r="A362" i="7" s="1"/>
  <c r="A363" i="7" s="1"/>
  <c r="A364" i="7" s="1"/>
  <c r="A365" i="7" s="1"/>
  <c r="A366" i="7" s="1"/>
  <c r="A367" i="7" s="1"/>
  <c r="A368" i="7" s="1"/>
  <c r="A369" i="7" s="1"/>
  <c r="A370" i="7" s="1"/>
  <c r="A371" i="7" s="1"/>
  <c r="A372" i="7" s="1"/>
  <c r="A373" i="7" s="1"/>
  <c r="A374" i="7" s="1"/>
  <c r="A375" i="7" s="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A407" i="7" s="1"/>
  <c r="A408" i="7" s="1"/>
  <c r="A409" i="7" s="1"/>
  <c r="A410" i="7" s="1"/>
  <c r="A411" i="7" s="1"/>
  <c r="A412" i="7" s="1"/>
  <c r="A413" i="7" s="1"/>
  <c r="A414" i="7" s="1"/>
  <c r="A415" i="7" s="1"/>
  <c r="A416" i="7" s="1"/>
  <c r="A417" i="7" s="1"/>
  <c r="A418" i="7" s="1"/>
  <c r="A419" i="7" s="1"/>
  <c r="A420" i="7" s="1"/>
  <c r="A421" i="7" s="1"/>
  <c r="A422" i="7" s="1"/>
  <c r="A423" i="7" s="1"/>
  <c r="A424" i="7" s="1"/>
  <c r="A425" i="7" s="1"/>
  <c r="A426" i="7" s="1"/>
  <c r="A427" i="7" s="1"/>
  <c r="A428" i="7" s="1"/>
  <c r="A429" i="7" s="1"/>
  <c r="A430" i="7" s="1"/>
  <c r="A431" i="7" s="1"/>
  <c r="A432" i="7" s="1"/>
  <c r="A433" i="7" s="1"/>
  <c r="A434" i="7" s="1"/>
  <c r="A435" i="7" s="1"/>
  <c r="A436" i="7" s="1"/>
  <c r="A437" i="7" s="1"/>
  <c r="A438" i="7" s="1"/>
  <c r="A439" i="7" s="1"/>
  <c r="A440" i="7" s="1"/>
  <c r="A441" i="7" s="1"/>
  <c r="A442" i="7" s="1"/>
  <c r="A443" i="7" s="1"/>
  <c r="A444" i="7" s="1"/>
  <c r="A445" i="7" s="1"/>
  <c r="A446" i="7" s="1"/>
  <c r="A447" i="7" s="1"/>
  <c r="A448" i="7" s="1"/>
  <c r="A449" i="7" s="1"/>
  <c r="A450" i="7" s="1"/>
  <c r="A451" i="7" s="1"/>
  <c r="A452" i="7" s="1"/>
  <c r="A453" i="7" s="1"/>
  <c r="A454" i="7" s="1"/>
  <c r="A455" i="7" s="1"/>
  <c r="A456" i="7" s="1"/>
  <c r="A457" i="7" s="1"/>
  <c r="A458" i="7" s="1"/>
  <c r="A459" i="7" s="1"/>
  <c r="A2" i="7"/>
  <c r="I508" i="6"/>
  <c r="I499" i="6"/>
  <c r="D198" i="6"/>
  <c r="D220" i="6" s="1"/>
  <c r="D233" i="6" s="1"/>
  <c r="D264" i="6" s="1"/>
  <c r="D287" i="6" s="1"/>
  <c r="D312" i="6" s="1"/>
  <c r="D382" i="6" s="1"/>
  <c r="D392" i="6" s="1"/>
  <c r="D402" i="6" s="1"/>
  <c r="D409" i="6" s="1"/>
  <c r="D431" i="6" s="1"/>
  <c r="D446" i="6" s="1"/>
  <c r="D460" i="6" s="1"/>
  <c r="D487" i="6" s="1"/>
  <c r="D512" i="6" s="1"/>
  <c r="D543" i="6" s="1"/>
  <c r="D553" i="6" s="1"/>
  <c r="D613" i="6" s="1"/>
  <c r="D647" i="6" s="1"/>
  <c r="D658" i="6" s="1"/>
  <c r="D667" i="6" s="1"/>
  <c r="D681" i="6" s="1"/>
  <c r="D694" i="6" s="1"/>
  <c r="D29" i="6"/>
  <c r="D37" i="6" s="1"/>
  <c r="D51" i="6" s="1"/>
  <c r="D70" i="6" s="1"/>
  <c r="D78" i="6" s="1"/>
  <c r="D96" i="6" s="1"/>
  <c r="A3"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392" i="6" s="1"/>
  <c r="A393" i="6" s="1"/>
  <c r="A394" i="6" s="1"/>
  <c r="A395" i="6" s="1"/>
  <c r="A396" i="6" s="1"/>
  <c r="A397" i="6" s="1"/>
  <c r="A398" i="6" s="1"/>
  <c r="A399" i="6" s="1"/>
  <c r="A400" i="6" s="1"/>
  <c r="A401" i="6" s="1"/>
  <c r="A402" i="6" s="1"/>
  <c r="A403" i="6" s="1"/>
  <c r="A404" i="6" s="1"/>
  <c r="A405" i="6" s="1"/>
  <c r="A406" i="6" s="1"/>
  <c r="A407" i="6" s="1"/>
  <c r="A408" i="6" s="1"/>
  <c r="A409" i="6" s="1"/>
  <c r="A410" i="6" s="1"/>
  <c r="A411" i="6" s="1"/>
  <c r="A412" i="6" s="1"/>
  <c r="A413" i="6" s="1"/>
  <c r="A414" i="6" s="1"/>
  <c r="A415" i="6" s="1"/>
  <c r="A416" i="6" s="1"/>
  <c r="A417" i="6" s="1"/>
  <c r="A418" i="6" s="1"/>
  <c r="A419" i="6" s="1"/>
  <c r="A420" i="6" s="1"/>
  <c r="A421" i="6" s="1"/>
  <c r="A422" i="6" s="1"/>
  <c r="A423" i="6" s="1"/>
  <c r="A424" i="6" s="1"/>
  <c r="A425" i="6" s="1"/>
  <c r="A426" i="6" s="1"/>
  <c r="A427" i="6" s="1"/>
  <c r="A428" i="6" s="1"/>
  <c r="A429" i="6" s="1"/>
  <c r="A430" i="6" s="1"/>
  <c r="A431" i="6" s="1"/>
  <c r="A432" i="6" s="1"/>
  <c r="A433" i="6" s="1"/>
  <c r="A434" i="6" s="1"/>
  <c r="A435" i="6" s="1"/>
  <c r="A436" i="6" s="1"/>
  <c r="A437" i="6" s="1"/>
  <c r="A438" i="6" s="1"/>
  <c r="A439" i="6" s="1"/>
  <c r="A440" i="6" s="1"/>
  <c r="A441" i="6" s="1"/>
  <c r="A442" i="6" s="1"/>
  <c r="A443" i="6" s="1"/>
  <c r="A444" i="6" s="1"/>
  <c r="A445" i="6" s="1"/>
  <c r="A446" i="6" s="1"/>
  <c r="A447" i="6" s="1"/>
  <c r="A448" i="6" s="1"/>
  <c r="A449" i="6" s="1"/>
  <c r="A450" i="6" s="1"/>
  <c r="A451" i="6" s="1"/>
  <c r="A452" i="6" s="1"/>
  <c r="A453" i="6" s="1"/>
  <c r="A454" i="6" s="1"/>
  <c r="A455" i="6" s="1"/>
  <c r="A456" i="6" s="1"/>
  <c r="A457" i="6" s="1"/>
  <c r="A458" i="6" s="1"/>
  <c r="A459" i="6" s="1"/>
  <c r="A460" i="6" s="1"/>
  <c r="A461" i="6" s="1"/>
  <c r="A462" i="6" s="1"/>
  <c r="A463" i="6" s="1"/>
  <c r="A464" i="6" s="1"/>
  <c r="A465" i="6" s="1"/>
  <c r="A466" i="6" s="1"/>
  <c r="A467" i="6" s="1"/>
  <c r="A468" i="6" s="1"/>
  <c r="A469" i="6" s="1"/>
  <c r="A470" i="6" s="1"/>
  <c r="A471" i="6" s="1"/>
  <c r="A472" i="6" s="1"/>
  <c r="A473" i="6" s="1"/>
  <c r="A474" i="6" s="1"/>
  <c r="A475" i="6" s="1"/>
  <c r="A476" i="6" s="1"/>
  <c r="A477" i="6" s="1"/>
  <c r="A478" i="6" s="1"/>
  <c r="A479" i="6" s="1"/>
  <c r="A480" i="6" s="1"/>
  <c r="A481" i="6" s="1"/>
  <c r="A482" i="6" s="1"/>
  <c r="A483" i="6" s="1"/>
  <c r="A484" i="6" s="1"/>
  <c r="A485" i="6" s="1"/>
  <c r="A486" i="6" s="1"/>
  <c r="A487" i="6" s="1"/>
  <c r="A488" i="6" s="1"/>
  <c r="A489" i="6" s="1"/>
  <c r="A490" i="6" s="1"/>
  <c r="A491" i="6" s="1"/>
  <c r="A492" i="6" s="1"/>
  <c r="A493" i="6" s="1"/>
  <c r="A494" i="6" s="1"/>
  <c r="A495" i="6" s="1"/>
  <c r="A496" i="6" s="1"/>
  <c r="A497" i="6" s="1"/>
  <c r="A498" i="6" s="1"/>
  <c r="A499" i="6" s="1"/>
  <c r="A500" i="6" s="1"/>
  <c r="A501" i="6" s="1"/>
  <c r="A502" i="6" s="1"/>
  <c r="A503" i="6" s="1"/>
  <c r="A504" i="6" s="1"/>
  <c r="A505" i="6" s="1"/>
  <c r="A506" i="6" s="1"/>
  <c r="A507" i="6" s="1"/>
  <c r="A508" i="6" s="1"/>
  <c r="A509" i="6" s="1"/>
  <c r="A510" i="6" s="1"/>
  <c r="A511" i="6" s="1"/>
  <c r="A512" i="6" s="1"/>
  <c r="A513" i="6" s="1"/>
  <c r="A514" i="6" s="1"/>
  <c r="A515" i="6" s="1"/>
  <c r="A516" i="6" s="1"/>
  <c r="A517" i="6" s="1"/>
  <c r="A518" i="6" s="1"/>
  <c r="A519" i="6" s="1"/>
  <c r="A520" i="6" s="1"/>
  <c r="A521" i="6" s="1"/>
  <c r="A522" i="6" s="1"/>
  <c r="A523" i="6" s="1"/>
  <c r="A524" i="6" s="1"/>
  <c r="A525" i="6" s="1"/>
  <c r="A526" i="6" s="1"/>
  <c r="A527" i="6" s="1"/>
  <c r="A528" i="6" s="1"/>
  <c r="A529" i="6" s="1"/>
  <c r="A530" i="6" s="1"/>
  <c r="A531" i="6" s="1"/>
  <c r="A532" i="6" s="1"/>
  <c r="A533" i="6" s="1"/>
  <c r="A534" i="6" s="1"/>
  <c r="A535" i="6" s="1"/>
  <c r="A536" i="6" s="1"/>
  <c r="A537" i="6" s="1"/>
  <c r="A538" i="6" s="1"/>
  <c r="A539" i="6" s="1"/>
  <c r="A540" i="6" s="1"/>
  <c r="A541" i="6" s="1"/>
  <c r="A542" i="6" s="1"/>
  <c r="A543" i="6" s="1"/>
  <c r="A544" i="6" s="1"/>
  <c r="A545" i="6" s="1"/>
  <c r="A546" i="6" s="1"/>
  <c r="A547" i="6" s="1"/>
  <c r="A548" i="6" s="1"/>
  <c r="A549" i="6" s="1"/>
  <c r="A550" i="6" s="1"/>
  <c r="A551" i="6" s="1"/>
  <c r="A552" i="6" s="1"/>
  <c r="A553" i="6" s="1"/>
  <c r="A554" i="6" s="1"/>
  <c r="A555" i="6" s="1"/>
  <c r="A556" i="6" s="1"/>
  <c r="A557" i="6" s="1"/>
  <c r="A558" i="6" s="1"/>
  <c r="A559" i="6" s="1"/>
  <c r="A560" i="6" s="1"/>
  <c r="A561" i="6" s="1"/>
  <c r="A562" i="6" s="1"/>
  <c r="A563" i="6" s="1"/>
  <c r="A564" i="6" s="1"/>
  <c r="A565" i="6" s="1"/>
  <c r="A566" i="6" s="1"/>
  <c r="A567" i="6" s="1"/>
  <c r="A568" i="6" s="1"/>
  <c r="A569" i="6" s="1"/>
  <c r="A570" i="6" s="1"/>
  <c r="A571" i="6" s="1"/>
  <c r="A572" i="6" s="1"/>
  <c r="A573" i="6" s="1"/>
  <c r="A574" i="6" s="1"/>
  <c r="A575" i="6" s="1"/>
  <c r="A576" i="6" s="1"/>
  <c r="A577" i="6" s="1"/>
  <c r="A578" i="6" s="1"/>
  <c r="A579" i="6" s="1"/>
  <c r="A580" i="6" s="1"/>
  <c r="A581" i="6" s="1"/>
  <c r="A582" i="6" s="1"/>
  <c r="A583" i="6" s="1"/>
  <c r="A584" i="6" s="1"/>
  <c r="A585" i="6" s="1"/>
  <c r="A586" i="6" s="1"/>
  <c r="A587" i="6" s="1"/>
  <c r="A588" i="6" s="1"/>
  <c r="A589" i="6" s="1"/>
  <c r="A590" i="6" s="1"/>
  <c r="A591" i="6" s="1"/>
  <c r="A592" i="6" s="1"/>
  <c r="A593" i="6" s="1"/>
  <c r="A594" i="6" s="1"/>
  <c r="A595" i="6" s="1"/>
  <c r="A596" i="6" s="1"/>
  <c r="A597" i="6" s="1"/>
  <c r="A598" i="6" s="1"/>
  <c r="A599" i="6" s="1"/>
  <c r="A600" i="6" s="1"/>
  <c r="A601" i="6" s="1"/>
  <c r="A602" i="6" s="1"/>
  <c r="A603" i="6" s="1"/>
  <c r="A604" i="6" s="1"/>
  <c r="A605" i="6" s="1"/>
  <c r="A606" i="6" s="1"/>
  <c r="A607" i="6" s="1"/>
  <c r="A608" i="6" s="1"/>
  <c r="A609" i="6" s="1"/>
  <c r="A610" i="6" s="1"/>
  <c r="A611" i="6" s="1"/>
  <c r="A612" i="6" s="1"/>
  <c r="A613" i="6" s="1"/>
  <c r="A614" i="6" s="1"/>
  <c r="A615" i="6" s="1"/>
  <c r="A616" i="6" s="1"/>
  <c r="A617" i="6" s="1"/>
  <c r="A618" i="6" s="1"/>
  <c r="A619" i="6" s="1"/>
  <c r="A620" i="6" s="1"/>
  <c r="A621" i="6" s="1"/>
  <c r="A622" i="6" s="1"/>
  <c r="A623" i="6" s="1"/>
  <c r="A624" i="6" s="1"/>
  <c r="A625" i="6" s="1"/>
  <c r="A626" i="6" s="1"/>
  <c r="A627" i="6" s="1"/>
  <c r="A628" i="6" s="1"/>
  <c r="A629" i="6" s="1"/>
  <c r="A630" i="6" s="1"/>
  <c r="A631" i="6" s="1"/>
  <c r="A632" i="6" s="1"/>
  <c r="A633" i="6" s="1"/>
  <c r="A634" i="6" s="1"/>
  <c r="A635" i="6" s="1"/>
  <c r="A636" i="6" s="1"/>
  <c r="A637" i="6" s="1"/>
  <c r="A638" i="6" s="1"/>
  <c r="A639" i="6" s="1"/>
  <c r="A640" i="6" s="1"/>
  <c r="A641" i="6" s="1"/>
  <c r="A642" i="6" s="1"/>
  <c r="A643" i="6" s="1"/>
  <c r="A644" i="6" s="1"/>
  <c r="A645" i="6" s="1"/>
  <c r="A646" i="6" s="1"/>
  <c r="A647" i="6" s="1"/>
  <c r="A648" i="6" s="1"/>
  <c r="A649" i="6" s="1"/>
  <c r="A650" i="6" s="1"/>
  <c r="A651" i="6" s="1"/>
  <c r="A652" i="6" s="1"/>
  <c r="A653" i="6" s="1"/>
  <c r="A654" i="6" s="1"/>
  <c r="A655" i="6" s="1"/>
  <c r="A656" i="6" s="1"/>
  <c r="A657" i="6" s="1"/>
  <c r="A658" i="6" s="1"/>
  <c r="A659" i="6" s="1"/>
  <c r="A660" i="6" s="1"/>
  <c r="A661" i="6" s="1"/>
  <c r="A662" i="6" s="1"/>
  <c r="A663" i="6" s="1"/>
  <c r="A664" i="6" s="1"/>
  <c r="A665" i="6" s="1"/>
  <c r="A666" i="6" s="1"/>
  <c r="A667" i="6" s="1"/>
  <c r="A668" i="6" s="1"/>
  <c r="A669" i="6" s="1"/>
  <c r="A670" i="6" s="1"/>
  <c r="A671" i="6" s="1"/>
  <c r="A672" i="6" s="1"/>
  <c r="A673" i="6" s="1"/>
  <c r="A674" i="6" s="1"/>
  <c r="A675" i="6" s="1"/>
  <c r="A676" i="6" s="1"/>
  <c r="A677" i="6" s="1"/>
  <c r="A678" i="6" s="1"/>
  <c r="A679" i="6" s="1"/>
  <c r="A680" i="6" s="1"/>
  <c r="A681" i="6" s="1"/>
  <c r="A682" i="6" s="1"/>
  <c r="A683" i="6" s="1"/>
  <c r="A684" i="6" s="1"/>
  <c r="A685" i="6" s="1"/>
  <c r="A686" i="6" s="1"/>
  <c r="A687" i="6" s="1"/>
  <c r="A688" i="6" s="1"/>
  <c r="A689" i="6" s="1"/>
  <c r="A690" i="6" s="1"/>
  <c r="A691" i="6" s="1"/>
  <c r="A692" i="6" s="1"/>
  <c r="A693" i="6" s="1"/>
  <c r="A694" i="6" s="1"/>
  <c r="A695" i="6" s="1"/>
  <c r="A696" i="6" s="1"/>
  <c r="A697" i="6" s="1"/>
  <c r="A698" i="6" s="1"/>
  <c r="A699" i="6" s="1"/>
  <c r="A700" i="6" s="1"/>
  <c r="A701" i="6" s="1"/>
  <c r="A702" i="6" s="1"/>
  <c r="A703" i="6" s="1"/>
  <c r="A704" i="6" s="1"/>
  <c r="A705" i="6" s="1"/>
  <c r="A706" i="6" s="1"/>
  <c r="A707" i="6" s="1"/>
  <c r="A708" i="6" s="1"/>
  <c r="A709" i="6" s="1"/>
  <c r="A710" i="6" s="1"/>
  <c r="A711" i="6" s="1"/>
  <c r="A712" i="6" s="1"/>
  <c r="A713" i="6" s="1"/>
  <c r="A714" i="6" s="1"/>
  <c r="A715" i="6" s="1"/>
  <c r="A716" i="6" s="1"/>
  <c r="A717" i="6" s="1"/>
  <c r="A718" i="6" s="1"/>
  <c r="A719" i="6" s="1"/>
  <c r="A720" i="6" s="1"/>
  <c r="A721" i="6" s="1"/>
  <c r="A722" i="6" s="1"/>
  <c r="A723" i="6" s="1"/>
  <c r="A724" i="6" s="1"/>
  <c r="A725" i="6" s="1"/>
  <c r="A726" i="6" s="1"/>
  <c r="A727" i="6" s="1"/>
  <c r="A728" i="6" s="1"/>
  <c r="A729" i="6" s="1"/>
  <c r="A730" i="6" s="1"/>
  <c r="A731" i="6" s="1"/>
  <c r="A732" i="6" s="1"/>
  <c r="A733" i="6" s="1"/>
  <c r="A734" i="6" s="1"/>
  <c r="A735" i="6" s="1"/>
  <c r="A736" i="6" s="1"/>
  <c r="A737" i="6" s="1"/>
  <c r="A738" i="6" s="1"/>
  <c r="A739" i="6" s="1"/>
  <c r="A740" i="6" s="1"/>
  <c r="A741" i="6" s="1"/>
  <c r="A742" i="6" s="1"/>
  <c r="A2" i="6"/>
  <c r="O9" i="5" l="1"/>
  <c r="O61" i="5"/>
  <c r="O105" i="5"/>
  <c r="O125" i="5"/>
  <c r="O129" i="5"/>
  <c r="M259" i="7"/>
  <c r="N259" i="7" s="1"/>
  <c r="M267" i="7"/>
  <c r="N267" i="7" s="1"/>
  <c r="M253" i="7"/>
  <c r="N253" i="7" s="1"/>
  <c r="M261" i="7"/>
  <c r="N261" i="7" s="1"/>
  <c r="M248" i="7"/>
  <c r="N248" i="7" s="1"/>
  <c r="M256" i="7"/>
  <c r="N256" i="7" s="1"/>
  <c r="J200" i="7"/>
  <c r="M53" i="7"/>
  <c r="O32" i="10"/>
  <c r="O63" i="10"/>
  <c r="O71" i="10"/>
  <c r="O78" i="10"/>
  <c r="O82" i="10"/>
  <c r="O86" i="10"/>
  <c r="O136" i="10"/>
  <c r="O242" i="10"/>
  <c r="O264" i="10"/>
  <c r="O268" i="10"/>
  <c r="O287" i="10"/>
  <c r="O295" i="10"/>
  <c r="O344" i="10"/>
  <c r="O351" i="10"/>
  <c r="O355" i="10"/>
  <c r="O358" i="10"/>
  <c r="O389" i="10"/>
  <c r="O404" i="10"/>
  <c r="O408" i="10"/>
  <c r="O443" i="10"/>
  <c r="O466" i="10"/>
  <c r="O481" i="10"/>
  <c r="O528" i="10"/>
  <c r="O532" i="10"/>
  <c r="O536" i="10"/>
  <c r="O540" i="10"/>
  <c r="O607" i="10"/>
  <c r="O618" i="10"/>
  <c r="O622" i="10"/>
  <c r="O21" i="10"/>
  <c r="O29" i="10"/>
  <c r="O40" i="10"/>
  <c r="O223" i="10"/>
  <c r="O227" i="10"/>
  <c r="O231" i="10"/>
  <c r="O235" i="10"/>
  <c r="O250" i="10"/>
  <c r="O405" i="10"/>
  <c r="M264" i="7"/>
  <c r="N264" i="7" s="1"/>
  <c r="O10" i="10"/>
  <c r="O184" i="10"/>
  <c r="O228" i="10"/>
  <c r="O251" i="10"/>
  <c r="O300" i="10"/>
  <c r="O537" i="10"/>
  <c r="O541" i="10"/>
  <c r="O576" i="10"/>
  <c r="O584" i="10"/>
  <c r="O619" i="10"/>
  <c r="O623" i="10"/>
  <c r="O34" i="10"/>
  <c r="O38" i="10"/>
  <c r="O42" i="10"/>
  <c r="O53" i="10"/>
  <c r="O57" i="10"/>
  <c r="O61" i="10"/>
  <c r="O69" i="10"/>
  <c r="O80" i="10"/>
  <c r="O88" i="10"/>
  <c r="O92" i="10"/>
  <c r="O107" i="10"/>
  <c r="O173" i="10"/>
  <c r="O244" i="10"/>
  <c r="O255" i="10"/>
  <c r="O270" i="10"/>
  <c r="O274" i="10"/>
  <c r="O285" i="10"/>
  <c r="O297" i="10"/>
  <c r="O301" i="10"/>
  <c r="O308" i="10"/>
  <c r="O312" i="10"/>
  <c r="O323" i="10"/>
  <c r="O391" i="10"/>
  <c r="O402" i="10"/>
  <c r="O406" i="10"/>
  <c r="O421" i="10"/>
  <c r="O445" i="10"/>
  <c r="O449" i="10"/>
  <c r="O468" i="10"/>
  <c r="O472" i="10"/>
  <c r="O476" i="10"/>
  <c r="O519" i="10"/>
  <c r="O577" i="10"/>
  <c r="O609" i="10"/>
  <c r="O624" i="10"/>
  <c r="H200" i="7"/>
  <c r="O442" i="10"/>
  <c r="O602" i="10"/>
  <c r="O605" i="5"/>
  <c r="O609" i="5"/>
  <c r="O613" i="5"/>
  <c r="O617" i="5"/>
  <c r="O621" i="5"/>
  <c r="O8" i="10"/>
  <c r="O35" i="10"/>
  <c r="O54" i="10"/>
  <c r="O66" i="10"/>
  <c r="O77" i="10"/>
  <c r="O81" i="10"/>
  <c r="O85" i="10"/>
  <c r="O89" i="10"/>
  <c r="O97" i="10"/>
  <c r="O104" i="10"/>
  <c r="O112" i="10"/>
  <c r="O123" i="10"/>
  <c r="O182" i="10"/>
  <c r="O263" i="10"/>
  <c r="O267" i="10"/>
  <c r="O275" i="10"/>
  <c r="O450" i="10"/>
  <c r="O454" i="10"/>
  <c r="O458" i="10"/>
  <c r="O500" i="10"/>
  <c r="O516" i="10"/>
  <c r="O531" i="10"/>
  <c r="O535" i="10"/>
  <c r="O543" i="10"/>
  <c r="O586" i="10"/>
  <c r="O321" i="10"/>
  <c r="O369" i="10"/>
  <c r="O373" i="10"/>
  <c r="O377" i="10"/>
  <c r="O381" i="10"/>
  <c r="O400" i="10"/>
  <c r="O419" i="10"/>
  <c r="O105" i="10"/>
  <c r="O523" i="10"/>
  <c r="O533" i="10"/>
  <c r="M255" i="7"/>
  <c r="N255" i="7" s="1"/>
  <c r="M263" i="7"/>
  <c r="N263" i="7" s="1"/>
  <c r="O19" i="10"/>
  <c r="O162" i="10"/>
  <c r="O207" i="10"/>
  <c r="O230" i="10"/>
  <c r="O233" i="10"/>
  <c r="O243" i="10"/>
  <c r="O266" i="10"/>
  <c r="O273" i="10"/>
  <c r="O293" i="10"/>
  <c r="O317" i="10"/>
  <c r="O345" i="10"/>
  <c r="O382" i="10"/>
  <c r="O399" i="10"/>
  <c r="O416" i="10"/>
  <c r="O456" i="10"/>
  <c r="O483" i="10"/>
  <c r="O493" i="10"/>
  <c r="O510" i="10"/>
  <c r="O513" i="10"/>
  <c r="O530" i="10"/>
  <c r="O559" i="10"/>
  <c r="O581" i="10"/>
  <c r="O585" i="10"/>
  <c r="O28" i="5"/>
  <c r="O92" i="5"/>
  <c r="O104" i="5"/>
  <c r="O112" i="5"/>
  <c r="O168" i="5"/>
  <c r="O208" i="5"/>
  <c r="O232" i="5"/>
  <c r="O248" i="5"/>
  <c r="O268" i="5"/>
  <c r="O308" i="5"/>
  <c r="O356" i="5"/>
  <c r="O412" i="5"/>
  <c r="O420" i="5"/>
  <c r="O500" i="5"/>
  <c r="O516" i="5"/>
  <c r="O520" i="5"/>
  <c r="O540" i="5"/>
  <c r="O588" i="5"/>
  <c r="O596" i="5"/>
  <c r="O625" i="5"/>
  <c r="O46" i="10"/>
  <c r="O70" i="10"/>
  <c r="O73" i="10"/>
  <c r="O102" i="10"/>
  <c r="O129" i="10"/>
  <c r="O183" i="10"/>
  <c r="O200" i="10"/>
  <c r="O253" i="10"/>
  <c r="O359" i="10"/>
  <c r="O376" i="10"/>
  <c r="O386" i="10"/>
  <c r="O439" i="10"/>
  <c r="O507" i="10"/>
  <c r="O578" i="10"/>
  <c r="O592" i="10"/>
  <c r="O603" i="10"/>
  <c r="O620" i="10"/>
  <c r="O11" i="10"/>
  <c r="O43" i="10"/>
  <c r="O60" i="10"/>
  <c r="O83" i="10"/>
  <c r="O113" i="10"/>
  <c r="O137" i="10"/>
  <c r="O140" i="10"/>
  <c r="O212" i="10"/>
  <c r="O241" i="10"/>
  <c r="O248" i="10"/>
  <c r="O278" i="10"/>
  <c r="O291" i="10"/>
  <c r="O298" i="10"/>
  <c r="O315" i="10"/>
  <c r="O360" i="10"/>
  <c r="O370" i="10"/>
  <c r="O387" i="10"/>
  <c r="O390" i="10"/>
  <c r="O407" i="10"/>
  <c r="O474" i="10"/>
  <c r="O491" i="10"/>
  <c r="O501" i="10"/>
  <c r="O518" i="10"/>
  <c r="O521" i="10"/>
  <c r="O538" i="10"/>
  <c r="O579" i="10"/>
  <c r="O593" i="10"/>
  <c r="O604" i="10"/>
  <c r="O621" i="10"/>
  <c r="L52" i="7"/>
  <c r="M52" i="7" s="1"/>
  <c r="O336" i="10"/>
  <c r="O367" i="10"/>
  <c r="O384" i="10"/>
  <c r="O414" i="10"/>
  <c r="O515" i="10"/>
  <c r="O611" i="10"/>
  <c r="O31" i="10"/>
  <c r="O68" i="10"/>
  <c r="O84" i="10"/>
  <c r="O87" i="10"/>
  <c r="O110" i="10"/>
  <c r="O127" i="10"/>
  <c r="O170" i="10"/>
  <c r="O245" i="10"/>
  <c r="O299" i="10"/>
  <c r="O418" i="10"/>
  <c r="O437" i="10"/>
  <c r="O451" i="10"/>
  <c r="O475" i="10"/>
  <c r="O522" i="10"/>
  <c r="O539" i="10"/>
  <c r="O605" i="10"/>
  <c r="O9" i="10"/>
  <c r="O28" i="10"/>
  <c r="O48" i="10"/>
  <c r="O65" i="10"/>
  <c r="O75" i="10"/>
  <c r="O91" i="10"/>
  <c r="O124" i="10"/>
  <c r="O131" i="10"/>
  <c r="O138" i="10"/>
  <c r="O195" i="10"/>
  <c r="O210" i="10"/>
  <c r="O229" i="10"/>
  <c r="O289" i="10"/>
  <c r="O296" i="10"/>
  <c r="O309" i="10"/>
  <c r="O368" i="10"/>
  <c r="O398" i="10"/>
  <c r="O415" i="10"/>
  <c r="O448" i="10"/>
  <c r="O499" i="10"/>
  <c r="O612" i="10"/>
  <c r="M201" i="7"/>
  <c r="N201" i="7" s="1"/>
  <c r="M49" i="7"/>
  <c r="M247" i="7"/>
  <c r="N247" i="7" s="1"/>
  <c r="M200" i="7"/>
  <c r="N200" i="7" s="1"/>
  <c r="D432" i="9"/>
  <c r="D449" i="9" s="1"/>
  <c r="D461" i="9" s="1"/>
  <c r="D493" i="9" s="1"/>
  <c r="D537" i="9" s="1"/>
  <c r="D364" i="9"/>
  <c r="O51" i="10"/>
  <c r="O106" i="10"/>
  <c r="O261" i="10"/>
  <c r="O362" i="10"/>
  <c r="O410" i="10"/>
  <c r="O525" i="10"/>
  <c r="O542" i="10"/>
  <c r="O12" i="10"/>
  <c r="O15" i="10"/>
  <c r="O27" i="10"/>
  <c r="O76" i="10"/>
  <c r="O79" i="10"/>
  <c r="O94" i="10"/>
  <c r="O163" i="10"/>
  <c r="O166" i="10"/>
  <c r="O186" i="10"/>
  <c r="O225" i="10"/>
  <c r="O237" i="10"/>
  <c r="O286" i="10"/>
  <c r="O302" i="10"/>
  <c r="O318" i="10"/>
  <c r="O335" i="10"/>
  <c r="O346" i="10"/>
  <c r="O455" i="10"/>
  <c r="O485" i="10"/>
  <c r="O502" i="10"/>
  <c r="O573" i="10"/>
  <c r="O587" i="10"/>
  <c r="O615" i="10"/>
  <c r="O52" i="10"/>
  <c r="O55" i="10"/>
  <c r="O67" i="10"/>
  <c r="O119" i="10"/>
  <c r="O122" i="10"/>
  <c r="O134" i="10"/>
  <c r="O190" i="10"/>
  <c r="O193" i="10"/>
  <c r="O216" i="10"/>
  <c r="O219" i="10"/>
  <c r="O262" i="10"/>
  <c r="O265" i="10"/>
  <c r="O277" i="10"/>
  <c r="O363" i="10"/>
  <c r="O379" i="10"/>
  <c r="O395" i="10"/>
  <c r="O411" i="10"/>
  <c r="O436" i="10"/>
  <c r="O509" i="10"/>
  <c r="O526" i="10"/>
  <c r="O39" i="10"/>
  <c r="O118" i="10"/>
  <c r="O189" i="10"/>
  <c r="O246" i="10"/>
  <c r="O469" i="10"/>
  <c r="O486" i="10"/>
  <c r="O574" i="10"/>
  <c r="O588" i="10"/>
  <c r="O616" i="10"/>
  <c r="O215" i="10"/>
  <c r="O249" i="10"/>
  <c r="O378" i="10"/>
  <c r="O478" i="10"/>
  <c r="O36" i="10"/>
  <c r="O103" i="10"/>
  <c r="O608" i="10"/>
  <c r="O44" i="10"/>
  <c r="O47" i="10"/>
  <c r="O59" i="10"/>
  <c r="O111" i="10"/>
  <c r="O114" i="10"/>
  <c r="O126" i="10"/>
  <c r="O197" i="10"/>
  <c r="O208" i="10"/>
  <c r="O211" i="10"/>
  <c r="O254" i="10"/>
  <c r="O257" i="10"/>
  <c r="O269" i="10"/>
  <c r="O294" i="10"/>
  <c r="O310" i="10"/>
  <c r="O326" i="10"/>
  <c r="O447" i="10"/>
  <c r="O463" i="10"/>
  <c r="O470" i="10"/>
  <c r="O517" i="10"/>
  <c r="O534" i="10"/>
  <c r="O600" i="10"/>
  <c r="O394" i="10"/>
  <c r="O43" i="5"/>
  <c r="O46" i="5"/>
  <c r="O83" i="5"/>
  <c r="O212" i="5"/>
  <c r="O335" i="5"/>
  <c r="O362" i="5"/>
  <c r="O378" i="5"/>
  <c r="O394" i="5"/>
  <c r="O410" i="5"/>
  <c r="O592" i="5"/>
  <c r="O612" i="5"/>
  <c r="O19" i="5"/>
  <c r="O22" i="5"/>
  <c r="O80" i="5"/>
  <c r="O189" i="5"/>
  <c r="O229" i="5"/>
  <c r="O245" i="5"/>
  <c r="O261" i="5"/>
  <c r="O277" i="5"/>
  <c r="O293" i="5"/>
  <c r="O309" i="5"/>
  <c r="O325" i="5"/>
  <c r="O359" i="5"/>
  <c r="O375" i="5"/>
  <c r="O391" i="5"/>
  <c r="O407" i="5"/>
  <c r="O455" i="5"/>
  <c r="O35" i="5"/>
  <c r="O38" i="5"/>
  <c r="O91" i="5"/>
  <c r="O107" i="5"/>
  <c r="O123" i="5"/>
  <c r="O139" i="5"/>
  <c r="O183" i="5"/>
  <c r="O207" i="5"/>
  <c r="O466" i="5"/>
  <c r="O482" i="5"/>
  <c r="O498" i="5"/>
  <c r="O514" i="5"/>
  <c r="O530" i="5"/>
  <c r="O558" i="5"/>
  <c r="O587" i="5"/>
  <c r="O607" i="5"/>
  <c r="O623" i="5"/>
  <c r="O11" i="5"/>
  <c r="O14" i="5"/>
  <c r="O75" i="5"/>
  <c r="O78" i="5"/>
  <c r="O220" i="5"/>
  <c r="O350" i="5"/>
  <c r="O370" i="5"/>
  <c r="O386" i="5"/>
  <c r="O402" i="5"/>
  <c r="O418" i="5"/>
  <c r="O584" i="5"/>
  <c r="O604" i="5"/>
  <c r="O620" i="5"/>
  <c r="O51" i="5"/>
  <c r="O54" i="5"/>
  <c r="O88" i="5"/>
  <c r="O197" i="5"/>
  <c r="O237" i="5"/>
  <c r="O253" i="5"/>
  <c r="O269" i="5"/>
  <c r="O285" i="5"/>
  <c r="O301" i="5"/>
  <c r="O317" i="5"/>
  <c r="O367" i="5"/>
  <c r="O383" i="5"/>
  <c r="O399" i="5"/>
  <c r="O415" i="5"/>
  <c r="O447" i="5"/>
  <c r="O463" i="5"/>
  <c r="O27" i="5"/>
  <c r="O30" i="5"/>
  <c r="O102" i="5"/>
  <c r="O118" i="5"/>
  <c r="O134" i="5"/>
  <c r="O170" i="5"/>
  <c r="O194" i="5"/>
  <c r="O234" i="5"/>
  <c r="O250" i="5"/>
  <c r="O266" i="5"/>
  <c r="O282" i="5"/>
  <c r="O298" i="5"/>
  <c r="O314" i="5"/>
  <c r="O444" i="5"/>
  <c r="O460" i="5"/>
  <c r="O477" i="5"/>
  <c r="O493" i="5"/>
  <c r="O509" i="5"/>
  <c r="O525" i="5"/>
  <c r="O541" i="5"/>
  <c r="O581" i="5"/>
  <c r="M55" i="7"/>
  <c r="M241" i="7"/>
  <c r="N241" i="7" s="1"/>
  <c r="M246" i="7"/>
  <c r="N246" i="7" s="1"/>
  <c r="M249" i="7"/>
  <c r="N249" i="7" s="1"/>
  <c r="M254" i="7"/>
  <c r="N254" i="7" s="1"/>
  <c r="M257" i="7"/>
  <c r="N257" i="7" s="1"/>
  <c r="M262" i="7"/>
  <c r="N262" i="7" s="1"/>
  <c r="M265" i="7"/>
  <c r="N265" i="7" s="1"/>
  <c r="L200" i="2"/>
  <c r="K200" i="2"/>
  <c r="J200" i="2"/>
  <c r="I200" i="2"/>
  <c r="H200" i="2"/>
  <c r="A5" i="2"/>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L255" i="4" l="1"/>
  <c r="L228" i="4"/>
  <c r="L227" i="4"/>
  <c r="L226" i="4"/>
  <c r="L225" i="4"/>
  <c r="L224" i="4"/>
  <c r="K231" i="4"/>
  <c r="K230" i="4"/>
  <c r="I254" i="4"/>
  <c r="L256" i="4"/>
  <c r="L254" i="4"/>
  <c r="L253" i="4"/>
  <c r="L252" i="4"/>
  <c r="L251" i="4"/>
  <c r="K258" i="4"/>
  <c r="K257" i="4"/>
  <c r="H258" i="4"/>
  <c r="H257" i="4"/>
  <c r="I256" i="4"/>
  <c r="I255" i="4"/>
  <c r="I253" i="4"/>
  <c r="I252" i="4"/>
  <c r="I251" i="4"/>
  <c r="A2" i="4" l="1"/>
  <c r="A3"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2" i="3"/>
  <c r="A3" i="3" s="1"/>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2" i="2"/>
  <c r="A3" i="2" s="1"/>
  <c r="A2" i="1"/>
  <c r="A3"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364" i="4" l="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546" i="4" s="1"/>
  <c r="A547" i="4" s="1"/>
  <c r="A548" i="4" s="1"/>
  <c r="I508" i="1"/>
  <c r="I499" i="1"/>
  <c r="D198" i="1"/>
  <c r="D220" i="1" s="1"/>
  <c r="D29" i="1"/>
  <c r="D37" i="1" s="1"/>
  <c r="D51" i="1" s="1"/>
  <c r="D70" i="1" s="1"/>
  <c r="D78" i="1" s="1"/>
  <c r="D96" i="1" s="1"/>
  <c r="D233" i="1" l="1"/>
  <c r="D264" i="1" s="1"/>
  <c r="D287" i="1" s="1"/>
  <c r="D312" i="1" s="1"/>
  <c r="D382" i="1" s="1"/>
  <c r="D392" i="1" s="1"/>
  <c r="D402" i="1" s="1"/>
  <c r="D409" i="1" s="1"/>
  <c r="D431" i="1" s="1"/>
  <c r="D446" i="1" s="1"/>
  <c r="D460" i="1" s="1"/>
  <c r="D487" i="1" s="1"/>
  <c r="D512" i="1" s="1"/>
  <c r="D543" i="1" s="1"/>
  <c r="D553" i="1" s="1"/>
  <c r="D613" i="1" s="1"/>
  <c r="D647" i="1" s="1"/>
  <c r="D658" i="1" s="1"/>
  <c r="D667" i="1" s="1"/>
  <c r="D681" i="1" s="1"/>
  <c r="D694" i="1" s="1"/>
  <c r="H231" i="4" l="1"/>
  <c r="H230" i="4"/>
  <c r="I228" i="4"/>
  <c r="I227" i="4"/>
  <c r="I226" i="4"/>
  <c r="I225" i="4"/>
  <c r="I224" i="4"/>
  <c r="D34" i="4"/>
  <c r="D64" i="4" s="1"/>
  <c r="D98" i="4" s="1"/>
  <c r="D110" i="4" s="1"/>
  <c r="D126" i="4" s="1"/>
  <c r="D148" i="4" s="1"/>
  <c r="D161" i="4" s="1"/>
  <c r="D181" i="4" s="1"/>
  <c r="D200" i="4" s="1"/>
  <c r="D208" i="4" s="1"/>
  <c r="D235" i="4" s="1"/>
  <c r="D262" i="4" s="1"/>
  <c r="D292" i="4" s="1"/>
  <c r="D432" i="4" l="1"/>
  <c r="D449" i="4" s="1"/>
  <c r="D461" i="4" s="1"/>
  <c r="D493" i="4" s="1"/>
  <c r="D537" i="4" s="1"/>
  <c r="D364" i="4"/>
  <c r="D41" i="3"/>
  <c r="D67" i="3" s="1"/>
  <c r="D94" i="3" s="1"/>
  <c r="D142" i="3" s="1"/>
  <c r="D155" i="3" s="1"/>
  <c r="D319" i="3" s="1"/>
  <c r="M251" i="2" l="1"/>
  <c r="N251" i="2" s="1"/>
  <c r="M242" i="2"/>
  <c r="N242" i="2" s="1"/>
  <c r="D36" i="2"/>
  <c r="D57" i="2" s="1"/>
  <c r="D91" i="2" s="1"/>
  <c r="D112" i="2" s="1"/>
  <c r="D127" i="2" s="1"/>
  <c r="D196" i="2" s="1"/>
  <c r="D205" i="2" s="1"/>
  <c r="D237" i="2" s="1"/>
  <c r="D272" i="2" s="1"/>
  <c r="D292" i="2" s="1"/>
  <c r="D307" i="2" s="1"/>
  <c r="D322" i="2" s="1"/>
  <c r="D337" i="2" s="1"/>
  <c r="D355" i="2" s="1"/>
  <c r="D374" i="2" s="1"/>
  <c r="D393" i="2" s="1"/>
  <c r="D443" i="2" s="1"/>
  <c r="M43" i="2" l="1"/>
  <c r="M244" i="2"/>
  <c r="N244" i="2" s="1"/>
  <c r="M252" i="2"/>
  <c r="N252" i="2" s="1"/>
  <c r="M247" i="2"/>
  <c r="N247" i="2" s="1"/>
  <c r="M54" i="2"/>
  <c r="M200" i="2"/>
  <c r="N200" i="2" s="1"/>
  <c r="M258" i="2"/>
  <c r="N258" i="2" s="1"/>
  <c r="M266" i="2"/>
  <c r="N266" i="2" s="1"/>
  <c r="M55" i="2"/>
  <c r="M243" i="2"/>
  <c r="N243" i="2" s="1"/>
  <c r="M260" i="2"/>
  <c r="N260" i="2" s="1"/>
  <c r="M268" i="2"/>
  <c r="N268" i="2" s="1"/>
  <c r="M259" i="2"/>
  <c r="N259" i="2" s="1"/>
  <c r="M267" i="2"/>
  <c r="N267" i="2" s="1"/>
  <c r="M245" i="2"/>
  <c r="N245" i="2" s="1"/>
  <c r="M46" i="2"/>
  <c r="M49" i="2"/>
  <c r="M201" i="2"/>
  <c r="N201" i="2" s="1"/>
  <c r="M241" i="2"/>
  <c r="N241" i="2" s="1"/>
  <c r="M250" i="2"/>
  <c r="N250" i="2" s="1"/>
  <c r="M261" i="2"/>
  <c r="N261" i="2" s="1"/>
  <c r="M263" i="2"/>
  <c r="N263" i="2" s="1"/>
  <c r="M253" i="2"/>
  <c r="N253" i="2" s="1"/>
  <c r="L52" i="2"/>
  <c r="M52" i="2" s="1"/>
  <c r="M255" i="2"/>
  <c r="N255" i="2" s="1"/>
  <c r="M262" i="2"/>
  <c r="N262" i="2" s="1"/>
  <c r="M254" i="2"/>
  <c r="N254" i="2" s="1"/>
  <c r="M257" i="2"/>
  <c r="N257" i="2" s="1"/>
  <c r="M265" i="2"/>
  <c r="N265" i="2" s="1"/>
  <c r="M246" i="2"/>
  <c r="N246" i="2" s="1"/>
  <c r="M249" i="2"/>
  <c r="N249" i="2" s="1"/>
  <c r="M53" i="2"/>
  <c r="M256" i="2"/>
  <c r="N256" i="2" s="1"/>
  <c r="M264" i="2"/>
  <c r="N264" i="2" s="1"/>
  <c r="M203" i="2"/>
  <c r="N203" i="2" s="1"/>
  <c r="M248" i="2"/>
  <c r="N248" i="2" s="1"/>
  <c r="I194" i="7" l="1"/>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331" i="7"/>
  <c r="I328" i="7"/>
  <c r="H290" i="7"/>
  <c r="H33" i="7"/>
  <c r="J381" i="9" l="1"/>
  <c r="J381" i="4"/>
  <c r="J456" i="8"/>
  <c r="J456" i="3"/>
  <c r="J389" i="9"/>
  <c r="J464" i="3"/>
  <c r="J389" i="4"/>
  <c r="J464" i="8"/>
  <c r="J426" i="9"/>
  <c r="J501" i="8"/>
  <c r="J501" i="3"/>
  <c r="J426" i="4"/>
  <c r="I329" i="7"/>
  <c r="I330" i="7"/>
  <c r="I332" i="7"/>
  <c r="I333" i="7"/>
  <c r="I334" i="7"/>
  <c r="I335" i="7"/>
  <c r="J380" i="9"/>
  <c r="J455" i="3"/>
  <c r="J380" i="4"/>
  <c r="J455" i="8"/>
  <c r="J388" i="9"/>
  <c r="J463" i="8"/>
  <c r="J463" i="3"/>
  <c r="J388" i="4"/>
  <c r="J396" i="9"/>
  <c r="J396" i="4"/>
  <c r="J471" i="8"/>
  <c r="J471" i="3"/>
  <c r="J379" i="9"/>
  <c r="J454" i="3"/>
  <c r="J379" i="4"/>
  <c r="J454" i="8"/>
  <c r="J387" i="9"/>
  <c r="J387" i="4"/>
  <c r="J462" i="8"/>
  <c r="J462" i="3"/>
  <c r="J395" i="9"/>
  <c r="J470" i="3"/>
  <c r="J395" i="4"/>
  <c r="J470" i="8"/>
  <c r="J424" i="9"/>
  <c r="J499" i="3"/>
  <c r="J424" i="4"/>
  <c r="J499" i="8"/>
  <c r="J415" i="9"/>
  <c r="J490" i="8"/>
  <c r="J490" i="3"/>
  <c r="J415" i="4"/>
  <c r="J423" i="9"/>
  <c r="J498" i="8"/>
  <c r="J498" i="3"/>
  <c r="J423" i="4"/>
  <c r="J385" i="9"/>
  <c r="J460" i="3"/>
  <c r="J385" i="4"/>
  <c r="J460" i="8"/>
  <c r="J393" i="9"/>
  <c r="J468" i="3"/>
  <c r="J393" i="4"/>
  <c r="J468" i="8"/>
  <c r="J414" i="9"/>
  <c r="J489" i="8"/>
  <c r="J489" i="3"/>
  <c r="J414" i="4"/>
  <c r="J376" i="9"/>
  <c r="J451" i="8"/>
  <c r="J451" i="3"/>
  <c r="J376" i="4"/>
  <c r="J384" i="9"/>
  <c r="J459" i="3"/>
  <c r="J384" i="4"/>
  <c r="J459" i="8"/>
  <c r="J392" i="9"/>
  <c r="J467" i="8"/>
  <c r="J467" i="3"/>
  <c r="J392" i="4"/>
  <c r="J413" i="9"/>
  <c r="J413" i="4"/>
  <c r="J488" i="8"/>
  <c r="J488" i="3"/>
  <c r="J375" i="9"/>
  <c r="J375" i="4"/>
  <c r="J450" i="8"/>
  <c r="J450" i="3"/>
  <c r="J383" i="9"/>
  <c r="J458" i="8"/>
  <c r="J458" i="3"/>
  <c r="J383" i="4"/>
  <c r="J391" i="9"/>
  <c r="J391" i="4"/>
  <c r="J466" i="8"/>
  <c r="J466" i="3"/>
  <c r="J374" i="9"/>
  <c r="J449" i="3"/>
  <c r="J374" i="4"/>
  <c r="J449" i="8"/>
  <c r="J390" i="9"/>
  <c r="J465" i="3"/>
  <c r="J390" i="4"/>
  <c r="J465" i="8"/>
  <c r="J473" i="8"/>
  <c r="J473" i="3"/>
  <c r="J398" i="4"/>
  <c r="J419" i="9"/>
  <c r="J494" i="8"/>
  <c r="J494" i="3"/>
  <c r="J427" i="9"/>
  <c r="J502" i="8"/>
  <c r="J427" i="4" l="1"/>
  <c r="J502" i="3"/>
  <c r="J419" i="4"/>
  <c r="J421" i="9"/>
  <c r="J408" i="4"/>
  <c r="J500" i="8"/>
  <c r="J484" i="8"/>
  <c r="J410" i="4"/>
  <c r="J492" i="8"/>
  <c r="J417" i="4"/>
  <c r="J421" i="4"/>
  <c r="J497" i="8"/>
  <c r="J483" i="3"/>
  <c r="J483" i="8"/>
  <c r="J500" i="3"/>
  <c r="J484" i="3"/>
  <c r="J418" i="4"/>
  <c r="J422" i="9"/>
  <c r="J493" i="3"/>
  <c r="J425" i="4"/>
  <c r="J409" i="4"/>
  <c r="J493" i="8"/>
  <c r="J408" i="9"/>
  <c r="J425" i="9"/>
  <c r="J409" i="9"/>
  <c r="J418" i="9"/>
  <c r="J492" i="3"/>
  <c r="J485" i="3"/>
  <c r="J496" i="3"/>
  <c r="J422" i="4"/>
  <c r="J485" i="8"/>
  <c r="J496" i="8"/>
  <c r="J497" i="3"/>
  <c r="J417" i="9"/>
  <c r="J398" i="9"/>
  <c r="J410" i="9"/>
  <c r="M180" i="7" l="1"/>
  <c r="K180" i="2"/>
  <c r="M184" i="7"/>
  <c r="K184" i="2"/>
  <c r="M192" i="7"/>
  <c r="K192" i="2"/>
  <c r="K328" i="7"/>
  <c r="I328" i="2"/>
  <c r="I329" i="2"/>
  <c r="I330" i="2"/>
  <c r="K331" i="7"/>
  <c r="I331" i="2"/>
  <c r="K332" i="7"/>
  <c r="I332" i="2"/>
  <c r="I333" i="2"/>
  <c r="I334" i="2"/>
  <c r="I335" i="2"/>
  <c r="K179" i="7"/>
  <c r="I179" i="2"/>
  <c r="K183" i="7"/>
  <c r="I183" i="2"/>
  <c r="K191" i="7"/>
  <c r="I191" i="2"/>
  <c r="M177" i="7"/>
  <c r="K177" i="2"/>
  <c r="M181" i="7"/>
  <c r="K181" i="2"/>
  <c r="M189" i="7"/>
  <c r="K189" i="2"/>
  <c r="M193" i="7"/>
  <c r="K193" i="2"/>
  <c r="K180" i="7"/>
  <c r="I180" i="2"/>
  <c r="K184" i="7"/>
  <c r="I184" i="2"/>
  <c r="K192" i="7"/>
  <c r="I192" i="2"/>
  <c r="M182" i="7"/>
  <c r="K182" i="2"/>
  <c r="M186" i="7"/>
  <c r="K186" i="2"/>
  <c r="M190" i="7"/>
  <c r="K190" i="2"/>
  <c r="M194" i="7"/>
  <c r="K194" i="2"/>
  <c r="K181" i="7"/>
  <c r="I181" i="2"/>
  <c r="K189" i="7"/>
  <c r="I189" i="2"/>
  <c r="K193" i="7"/>
  <c r="I193" i="2"/>
  <c r="M328" i="7"/>
  <c r="K328" i="2"/>
  <c r="M331" i="7"/>
  <c r="K331" i="2"/>
  <c r="M332" i="7"/>
  <c r="K332" i="2"/>
  <c r="M179" i="7"/>
  <c r="K179" i="2"/>
  <c r="M183" i="7"/>
  <c r="K183" i="2"/>
  <c r="M191" i="7"/>
  <c r="K191" i="2"/>
  <c r="K182" i="7"/>
  <c r="I182" i="2"/>
  <c r="K186" i="7"/>
  <c r="I186" i="2"/>
  <c r="K190" i="7"/>
  <c r="I190" i="2"/>
  <c r="K194" i="7"/>
  <c r="I194" i="2"/>
  <c r="M175" i="7" l="1"/>
  <c r="M187" i="7"/>
  <c r="M171" i="7"/>
  <c r="K329" i="2"/>
  <c r="K333" i="2"/>
  <c r="K175" i="2"/>
  <c r="K187" i="2"/>
  <c r="K171" i="2"/>
  <c r="K334" i="2"/>
  <c r="K330" i="2"/>
  <c r="K170" i="2"/>
  <c r="K333" i="7"/>
  <c r="I174" i="2"/>
  <c r="M170" i="7"/>
  <c r="M333" i="7"/>
  <c r="M329" i="7"/>
  <c r="M335" i="7"/>
  <c r="I178" i="2"/>
  <c r="I33" i="2"/>
  <c r="I185" i="2"/>
  <c r="I169" i="2"/>
  <c r="I168" i="2"/>
  <c r="I175" i="2"/>
  <c r="K188" i="2"/>
  <c r="K172" i="2"/>
  <c r="K178" i="7"/>
  <c r="J33" i="7"/>
  <c r="K185" i="7"/>
  <c r="K169" i="7"/>
  <c r="K178" i="2"/>
  <c r="K168" i="7"/>
  <c r="K175" i="7"/>
  <c r="K334" i="7"/>
  <c r="K330" i="7"/>
  <c r="M188" i="7"/>
  <c r="M172" i="7"/>
  <c r="M178" i="7"/>
  <c r="K173" i="2"/>
  <c r="I290" i="2"/>
  <c r="I187" i="2"/>
  <c r="I171" i="2"/>
  <c r="K168" i="2"/>
  <c r="K174" i="7"/>
  <c r="K174" i="2"/>
  <c r="M173" i="7"/>
  <c r="J290" i="7"/>
  <c r="K187" i="7"/>
  <c r="K171" i="7"/>
  <c r="K329" i="7"/>
  <c r="M168" i="7"/>
  <c r="I170" i="2"/>
  <c r="K335" i="2"/>
  <c r="I177" i="2"/>
  <c r="M174" i="7"/>
  <c r="I176" i="2"/>
  <c r="K185" i="2"/>
  <c r="K169" i="2"/>
  <c r="K170" i="7"/>
  <c r="K177" i="7"/>
  <c r="K176" i="7"/>
  <c r="M185" i="7"/>
  <c r="M169" i="7"/>
  <c r="I173" i="2"/>
  <c r="H290" i="2"/>
  <c r="I188" i="2"/>
  <c r="I172" i="2"/>
  <c r="H33" i="2"/>
  <c r="K176" i="2"/>
  <c r="M334" i="7"/>
  <c r="M330" i="7"/>
  <c r="K173" i="7"/>
  <c r="I290" i="7"/>
  <c r="K188" i="7"/>
  <c r="K172" i="7"/>
  <c r="I33" i="7"/>
  <c r="K335" i="7"/>
  <c r="M176" i="7"/>
  <c r="J232" i="9" l="1"/>
  <c r="J232" i="4"/>
  <c r="I232" i="9"/>
  <c r="I231" i="9" l="1"/>
  <c r="J220" i="9"/>
  <c r="J231" i="9" s="1"/>
  <c r="H225" i="9"/>
  <c r="J214" i="9"/>
  <c r="J225" i="9" s="1"/>
  <c r="H229" i="4"/>
  <c r="J218" i="4"/>
  <c r="J229" i="4" s="1"/>
  <c r="J218" i="9"/>
  <c r="J229" i="9" s="1"/>
  <c r="H229" i="9"/>
  <c r="J215" i="4"/>
  <c r="J226" i="4" s="1"/>
  <c r="H226" i="4"/>
  <c r="H224" i="4"/>
  <c r="J213" i="4"/>
  <c r="J224" i="4" s="1"/>
  <c r="J216" i="4"/>
  <c r="J227" i="4" s="1"/>
  <c r="H227" i="4"/>
  <c r="H232" i="4"/>
  <c r="J215" i="9"/>
  <c r="J226" i="9" s="1"/>
  <c r="H226" i="9"/>
  <c r="H224" i="9"/>
  <c r="J213" i="9"/>
  <c r="J224" i="9" s="1"/>
  <c r="J216" i="9"/>
  <c r="J227" i="9" s="1"/>
  <c r="H227" i="9"/>
  <c r="H232" i="9"/>
  <c r="I229" i="4"/>
  <c r="J217" i="4"/>
  <c r="J228" i="4" s="1"/>
  <c r="H228" i="4"/>
  <c r="I230" i="4"/>
  <c r="J219" i="4"/>
  <c r="J230" i="4" s="1"/>
  <c r="I229" i="9"/>
  <c r="J217" i="9"/>
  <c r="J228" i="9" s="1"/>
  <c r="H228" i="9"/>
  <c r="J219" i="9"/>
  <c r="J230" i="9" s="1"/>
  <c r="I230" i="9"/>
  <c r="I232" i="4"/>
  <c r="I231" i="4"/>
  <c r="J220" i="4"/>
  <c r="J231" i="4" s="1"/>
  <c r="J214" i="4"/>
  <c r="J225" i="4" s="1"/>
  <c r="H225" i="4"/>
  <c r="M194" i="2" l="1"/>
  <c r="M188" i="2"/>
  <c r="M180" i="2"/>
  <c r="M172" i="2"/>
  <c r="M187" i="2"/>
  <c r="M179" i="2"/>
  <c r="M178" i="2"/>
  <c r="M193" i="2"/>
  <c r="M185" i="2"/>
  <c r="M177" i="2"/>
  <c r="M169" i="2"/>
  <c r="M192" i="2"/>
  <c r="M184" i="2"/>
  <c r="O176" i="7"/>
  <c r="M176" i="2"/>
  <c r="O168" i="7"/>
  <c r="M168" i="2"/>
  <c r="M191" i="2"/>
  <c r="M183" i="2"/>
  <c r="M175" i="2"/>
  <c r="M186" i="2"/>
  <c r="M190" i="2"/>
  <c r="M182" i="2"/>
  <c r="O174" i="7"/>
  <c r="M174" i="2"/>
  <c r="M189" i="2"/>
  <c r="M181" i="2"/>
  <c r="M173" i="2"/>
  <c r="M170" i="2" l="1"/>
  <c r="M171" i="2"/>
  <c r="R181" i="7"/>
  <c r="O181" i="7"/>
  <c r="S181" i="7" s="1"/>
  <c r="O170" i="7"/>
  <c r="R184" i="7"/>
  <c r="O184" i="7"/>
  <c r="S184" i="7" s="1"/>
  <c r="O179" i="7"/>
  <c r="S179" i="7" s="1"/>
  <c r="R179" i="7"/>
  <c r="R183" i="7"/>
  <c r="O183" i="7"/>
  <c r="S183" i="7" s="1"/>
  <c r="R177" i="7"/>
  <c r="O177" i="7"/>
  <c r="R180" i="7"/>
  <c r="O180" i="7"/>
  <c r="S180" i="7" s="1"/>
  <c r="R182" i="7"/>
  <c r="O182" i="7"/>
  <c r="S182" i="7" s="1"/>
  <c r="O178" i="7"/>
  <c r="O189" i="7"/>
  <c r="S189" i="7" s="1"/>
  <c r="R189" i="7"/>
  <c r="R186" i="7"/>
  <c r="O186" i="7"/>
  <c r="S186" i="7" s="1"/>
  <c r="R192" i="7"/>
  <c r="O192" i="7"/>
  <c r="S192" i="7" s="1"/>
  <c r="O187" i="7"/>
  <c r="O191" i="7"/>
  <c r="S191" i="7" s="1"/>
  <c r="R191" i="7"/>
  <c r="O185" i="7"/>
  <c r="O188" i="7"/>
  <c r="O173" i="7"/>
  <c r="R190" i="7"/>
  <c r="O190" i="7"/>
  <c r="S190" i="7" s="1"/>
  <c r="O171" i="7"/>
  <c r="O175" i="7"/>
  <c r="O169" i="7"/>
  <c r="O172" i="7"/>
  <c r="R193" i="7"/>
  <c r="O193" i="7"/>
  <c r="S193" i="7" s="1"/>
  <c r="O194" i="7"/>
  <c r="H175" i="9" l="1"/>
  <c r="H175" i="4"/>
  <c r="H45" i="6"/>
  <c r="H46" i="6"/>
  <c r="H44" i="6"/>
  <c r="J175" i="9"/>
  <c r="J175" i="4"/>
  <c r="J157" i="9"/>
  <c r="J157" i="4"/>
  <c r="J259" i="9"/>
  <c r="J259" i="4"/>
  <c r="O328" i="2"/>
  <c r="I175" i="9"/>
  <c r="J120" i="9"/>
  <c r="J120" i="4"/>
  <c r="J158" i="9"/>
  <c r="J158" i="4"/>
  <c r="J123" i="4"/>
  <c r="H259" i="9"/>
  <c r="H259" i="4"/>
  <c r="J155" i="9"/>
  <c r="J155" i="4"/>
  <c r="J118" i="9"/>
  <c r="J118" i="4"/>
  <c r="L175" i="9"/>
  <c r="K46" i="1"/>
  <c r="K44" i="1"/>
  <c r="K45" i="1"/>
  <c r="J153" i="4"/>
  <c r="J116" i="4"/>
  <c r="O333" i="2"/>
  <c r="J156" i="4"/>
  <c r="J119" i="9"/>
  <c r="J119" i="4"/>
  <c r="I259" i="4"/>
  <c r="M175" i="9"/>
  <c r="K175" i="4"/>
  <c r="J122" i="9"/>
  <c r="J122" i="4"/>
  <c r="O331" i="2"/>
  <c r="O330" i="2" l="1"/>
  <c r="O329" i="2"/>
  <c r="J115" i="4"/>
  <c r="O334" i="2"/>
  <c r="O332" i="2"/>
  <c r="O335" i="2"/>
  <c r="I175" i="4"/>
  <c r="J121" i="9"/>
  <c r="G175" i="4"/>
  <c r="L175" i="4"/>
  <c r="H254" i="4"/>
  <c r="J243" i="4"/>
  <c r="J254" i="4" s="1"/>
  <c r="I258" i="4"/>
  <c r="J247" i="4"/>
  <c r="J258" i="4" s="1"/>
  <c r="K175" i="9"/>
  <c r="I259" i="9"/>
  <c r="Q333" i="7"/>
  <c r="H254" i="9"/>
  <c r="J243" i="9"/>
  <c r="J254" i="9" s="1"/>
  <c r="I257" i="4"/>
  <c r="J246" i="4"/>
  <c r="J257" i="4" s="1"/>
  <c r="J247" i="9"/>
  <c r="J258" i="9" s="1"/>
  <c r="I258" i="9"/>
  <c r="I257" i="9"/>
  <c r="J246" i="9"/>
  <c r="J257" i="9" s="1"/>
  <c r="Q328" i="7"/>
  <c r="Q334" i="7"/>
  <c r="H253" i="4"/>
  <c r="J242" i="4"/>
  <c r="J253" i="4" s="1"/>
  <c r="H251" i="4"/>
  <c r="J240" i="4"/>
  <c r="J251" i="4" s="1"/>
  <c r="J242" i="9"/>
  <c r="J253" i="9" s="1"/>
  <c r="H253" i="9"/>
  <c r="H251" i="9"/>
  <c r="J240" i="9"/>
  <c r="J251" i="9" s="1"/>
  <c r="J156" i="9"/>
  <c r="Q332" i="7"/>
  <c r="H252" i="4"/>
  <c r="J241" i="4"/>
  <c r="J252" i="4" s="1"/>
  <c r="J117" i="4"/>
  <c r="J115" i="9"/>
  <c r="H252" i="9"/>
  <c r="J241" i="9"/>
  <c r="J252" i="9" s="1"/>
  <c r="J117" i="9"/>
  <c r="Q331" i="7"/>
  <c r="Q329" i="7"/>
  <c r="G175" i="9"/>
  <c r="J153" i="9"/>
  <c r="H256" i="4"/>
  <c r="J245" i="4"/>
  <c r="J256" i="4" s="1"/>
  <c r="J154" i="4"/>
  <c r="M175" i="4"/>
  <c r="H255" i="4"/>
  <c r="J244" i="4"/>
  <c r="J255" i="4" s="1"/>
  <c r="H256" i="9"/>
  <c r="J245" i="9"/>
  <c r="J256" i="9" s="1"/>
  <c r="Q335" i="7"/>
  <c r="J116" i="9"/>
  <c r="J123" i="9"/>
  <c r="Q330" i="7"/>
  <c r="J154" i="9"/>
  <c r="H255" i="9"/>
  <c r="J244" i="9"/>
  <c r="J255" i="9" s="1"/>
  <c r="J121" i="4"/>
  <c r="I429" i="6" l="1"/>
  <c r="I427" i="6"/>
  <c r="I428" i="6"/>
  <c r="I426" i="6"/>
  <c r="M108" i="7" l="1"/>
  <c r="N108" i="7" s="1"/>
  <c r="M102" i="7"/>
  <c r="N102" i="7" s="1"/>
  <c r="U48" i="7"/>
  <c r="S342" i="7"/>
  <c r="I454" i="6"/>
  <c r="S353" i="7"/>
  <c r="M48" i="7"/>
  <c r="N315" i="7"/>
  <c r="I450" i="6"/>
  <c r="M328" i="2"/>
  <c r="S345" i="7"/>
  <c r="S343" i="7"/>
  <c r="K46" i="6"/>
  <c r="K44" i="6"/>
  <c r="K45" i="6"/>
  <c r="I453" i="6"/>
  <c r="M331" i="2"/>
  <c r="S346" i="7"/>
  <c r="S352" i="7"/>
  <c r="M51" i="7"/>
  <c r="M47" i="7"/>
  <c r="U51" i="7"/>
  <c r="S347" i="7"/>
  <c r="U45" i="7"/>
  <c r="J56" i="6"/>
  <c r="I455" i="6"/>
  <c r="M333" i="2"/>
  <c r="S344" i="7"/>
  <c r="N123" i="7"/>
  <c r="M44" i="7"/>
  <c r="M99" i="7"/>
  <c r="N99" i="7" s="1"/>
  <c r="S349" i="7"/>
  <c r="L56" i="6"/>
  <c r="M98" i="7"/>
  <c r="N98" i="7" s="1"/>
  <c r="H56" i="6"/>
  <c r="I457" i="6"/>
  <c r="M335" i="2"/>
  <c r="S348" i="7"/>
  <c r="N124" i="7"/>
  <c r="M103" i="7"/>
  <c r="N103" i="7" s="1"/>
  <c r="M45" i="7"/>
  <c r="I452" i="6"/>
  <c r="M330" i="2"/>
  <c r="S350" i="7"/>
  <c r="I456" i="6"/>
  <c r="M334" i="2"/>
  <c r="M50" i="7"/>
  <c r="S351" i="7"/>
  <c r="I451" i="6"/>
  <c r="M329" i="2"/>
  <c r="K14" i="6"/>
  <c r="J285" i="6" l="1"/>
  <c r="J33" i="2"/>
  <c r="J282" i="6"/>
  <c r="M332" i="2"/>
  <c r="K33" i="7"/>
  <c r="K290" i="7"/>
  <c r="M107" i="7"/>
  <c r="N107" i="7" s="1"/>
  <c r="O330" i="7"/>
  <c r="S330" i="7" s="1"/>
  <c r="R330" i="7"/>
  <c r="O329" i="7"/>
  <c r="S329" i="7" s="1"/>
  <c r="R329" i="7"/>
  <c r="I14" i="6"/>
  <c r="O332" i="7"/>
  <c r="S332" i="7" s="1"/>
  <c r="R332" i="7"/>
  <c r="O334" i="7"/>
  <c r="S334" i="7" s="1"/>
  <c r="R334" i="7"/>
  <c r="J290" i="2"/>
  <c r="O333" i="7"/>
  <c r="S333" i="7" s="1"/>
  <c r="R333" i="7"/>
  <c r="M14" i="6"/>
  <c r="O335" i="7"/>
  <c r="S335" i="7" s="1"/>
  <c r="R335" i="7"/>
  <c r="O331" i="7"/>
  <c r="S331" i="7" s="1"/>
  <c r="R331" i="7"/>
  <c r="O328" i="7"/>
  <c r="S328" i="7" s="1"/>
  <c r="R328" i="7"/>
  <c r="O167" i="8" l="1"/>
  <c r="O167" i="3"/>
  <c r="O202" i="8"/>
  <c r="O202" i="3"/>
  <c r="O166" i="8"/>
  <c r="O166" i="3"/>
  <c r="N210" i="8"/>
  <c r="N210" i="3"/>
  <c r="O165" i="8"/>
  <c r="O165" i="3"/>
  <c r="M210" i="8"/>
  <c r="M210" i="3"/>
  <c r="I210" i="3" l="1"/>
  <c r="K235" i="3"/>
  <c r="L235" i="3"/>
  <c r="O305" i="3"/>
  <c r="O224" i="3"/>
  <c r="G235" i="3"/>
  <c r="O217" i="3"/>
  <c r="K235" i="8"/>
  <c r="L235" i="8"/>
  <c r="O224" i="8"/>
  <c r="O305" i="8"/>
  <c r="O217" i="8"/>
  <c r="G235" i="8"/>
  <c r="I210" i="8"/>
  <c r="O228" i="3"/>
  <c r="O309" i="3"/>
  <c r="G210" i="3"/>
  <c r="O312" i="3"/>
  <c r="O231" i="3"/>
  <c r="H210" i="3"/>
  <c r="J235" i="3"/>
  <c r="K210" i="3"/>
  <c r="O228" i="8"/>
  <c r="O309" i="8"/>
  <c r="G210" i="8"/>
  <c r="O312" i="8"/>
  <c r="O231" i="8"/>
  <c r="H210" i="8"/>
  <c r="J235" i="8"/>
  <c r="K210" i="8"/>
  <c r="N235" i="3"/>
  <c r="O226" i="3"/>
  <c r="O307" i="3"/>
  <c r="O218" i="3"/>
  <c r="O299" i="3"/>
  <c r="I235" i="3"/>
  <c r="J210" i="3"/>
  <c r="O229" i="3"/>
  <c r="O310" i="3"/>
  <c r="N235" i="8"/>
  <c r="O226" i="8"/>
  <c r="O307" i="8"/>
  <c r="O218" i="8"/>
  <c r="O299" i="8"/>
  <c r="I235" i="8"/>
  <c r="J210" i="8"/>
  <c r="O310" i="8"/>
  <c r="O229" i="8"/>
  <c r="O210" i="8"/>
  <c r="L210" i="3"/>
  <c r="L210" i="8"/>
  <c r="O210" i="3" l="1"/>
  <c r="O235" i="3"/>
  <c r="Q192" i="7"/>
  <c r="I641" i="6"/>
  <c r="Q190" i="7"/>
  <c r="I639" i="6"/>
  <c r="O235" i="8"/>
  <c r="I625" i="6"/>
  <c r="Q182" i="7"/>
  <c r="I631" i="6"/>
  <c r="I637" i="6"/>
  <c r="Q184" i="7"/>
  <c r="I633" i="6"/>
  <c r="I623" i="6"/>
  <c r="Q189" i="7"/>
  <c r="I638" i="6"/>
  <c r="Q181" i="7"/>
  <c r="I630" i="6"/>
  <c r="I621" i="6"/>
  <c r="I636" i="6"/>
  <c r="I634" i="6"/>
  <c r="Q180" i="7"/>
  <c r="I629" i="6"/>
  <c r="Q191" i="7"/>
  <c r="I640" i="6"/>
  <c r="I618" i="6"/>
  <c r="I622" i="6"/>
  <c r="Q179" i="7"/>
  <c r="I628" i="6"/>
  <c r="Q177" i="7"/>
  <c r="S177" i="7" s="1"/>
  <c r="I626" i="6"/>
  <c r="Q183" i="7"/>
  <c r="I632" i="6"/>
  <c r="I619" i="6"/>
  <c r="I617" i="6"/>
  <c r="Q186" i="7"/>
  <c r="I635" i="6"/>
  <c r="I624" i="6"/>
  <c r="I627" i="6"/>
  <c r="Q193" i="7" l="1"/>
  <c r="I642" i="6"/>
  <c r="R175" i="7"/>
  <c r="R168" i="7"/>
  <c r="R169" i="7"/>
  <c r="R187" i="7"/>
  <c r="R174" i="7"/>
  <c r="R188" i="7"/>
  <c r="R176" i="7"/>
  <c r="O186" i="2"/>
  <c r="S186" i="2" s="1"/>
  <c r="R186" i="2"/>
  <c r="R189" i="2"/>
  <c r="O189" i="2"/>
  <c r="S189" i="2" s="1"/>
  <c r="O184" i="2"/>
  <c r="S184" i="2" s="1"/>
  <c r="R184" i="2"/>
  <c r="R182" i="2"/>
  <c r="O182" i="2"/>
  <c r="S182" i="2" s="1"/>
  <c r="R177" i="2"/>
  <c r="O177" i="2"/>
  <c r="S177" i="2" s="1"/>
  <c r="R191" i="2"/>
  <c r="O191" i="2"/>
  <c r="S191" i="2" s="1"/>
  <c r="R190" i="2"/>
  <c r="O190" i="2"/>
  <c r="S190" i="2" s="1"/>
  <c r="I620" i="6"/>
  <c r="R170" i="7"/>
  <c r="R173" i="7"/>
  <c r="R185" i="7"/>
  <c r="R172" i="7"/>
  <c r="R178" i="7"/>
  <c r="R181" i="2"/>
  <c r="O181" i="2"/>
  <c r="S181" i="2" s="1"/>
  <c r="R183" i="2"/>
  <c r="O183" i="2"/>
  <c r="S183" i="2" s="1"/>
  <c r="R179" i="2"/>
  <c r="O179" i="2"/>
  <c r="S179" i="2" s="1"/>
  <c r="R180" i="2"/>
  <c r="O180" i="2"/>
  <c r="S180" i="2" s="1"/>
  <c r="R192" i="2"/>
  <c r="O192" i="2"/>
  <c r="S192" i="2" s="1"/>
  <c r="R171" i="7" l="1"/>
  <c r="R193" i="2"/>
  <c r="O193" i="2"/>
  <c r="S193" i="2" s="1"/>
  <c r="I550" i="6" l="1"/>
  <c r="I549" i="6"/>
  <c r="I547" i="6"/>
  <c r="I548" i="6"/>
  <c r="I509" i="6" l="1"/>
  <c r="I510" i="6"/>
  <c r="I537" i="6" l="1"/>
  <c r="I534" i="6"/>
  <c r="I531" i="6"/>
  <c r="I541" i="6"/>
  <c r="I539" i="6"/>
  <c r="I538" i="6"/>
  <c r="I533" i="6"/>
  <c r="I532" i="6"/>
  <c r="I535" i="6"/>
  <c r="I540" i="6"/>
  <c r="I166" i="6" l="1"/>
  <c r="M21" i="7"/>
  <c r="I156" i="6"/>
  <c r="I172" i="6"/>
  <c r="M24" i="7"/>
  <c r="I161" i="6"/>
  <c r="I491" i="6"/>
  <c r="I185" i="6"/>
  <c r="I175" i="6"/>
  <c r="I181" i="6"/>
  <c r="I526" i="6"/>
  <c r="M381" i="7"/>
  <c r="I495" i="6"/>
  <c r="I169" i="6"/>
  <c r="I525" i="6"/>
  <c r="I132" i="6"/>
  <c r="I414" i="6"/>
  <c r="I519" i="6"/>
  <c r="I498" i="6"/>
  <c r="M288" i="7"/>
  <c r="I280" i="6"/>
  <c r="I492" i="6"/>
  <c r="I520" i="6"/>
  <c r="I516" i="6"/>
  <c r="I493" i="6"/>
  <c r="I158" i="6"/>
  <c r="I518" i="6"/>
  <c r="I180" i="6"/>
  <c r="M283" i="7"/>
  <c r="I275" i="6"/>
  <c r="M282" i="7"/>
  <c r="I274" i="6"/>
  <c r="I170" i="6"/>
  <c r="I496" i="6"/>
  <c r="M101" i="7"/>
  <c r="N101" i="7" s="1"/>
  <c r="I424" i="6"/>
  <c r="I165" i="6"/>
  <c r="M28" i="7"/>
  <c r="I164" i="6"/>
  <c r="I530" i="6"/>
  <c r="M106" i="7"/>
  <c r="N106" i="7" s="1"/>
  <c r="I416" i="6"/>
  <c r="I125" i="6"/>
  <c r="I529" i="6"/>
  <c r="I179" i="6"/>
  <c r="I536" i="6"/>
  <c r="I494" i="6"/>
  <c r="I160" i="6"/>
  <c r="I524" i="6"/>
  <c r="I497" i="6"/>
  <c r="I168" i="6"/>
  <c r="M97" i="7"/>
  <c r="N97" i="7" s="1"/>
  <c r="I422" i="6"/>
  <c r="I174" i="6"/>
  <c r="I177" i="6"/>
  <c r="I522" i="6"/>
  <c r="M20" i="7"/>
  <c r="I155" i="6"/>
  <c r="I517" i="6"/>
  <c r="I171" i="6"/>
  <c r="M26" i="7"/>
  <c r="I182" i="6"/>
  <c r="M105" i="7"/>
  <c r="N105" i="7" s="1"/>
  <c r="I420" i="6"/>
  <c r="M289" i="7"/>
  <c r="I281" i="6"/>
  <c r="M23" i="7"/>
  <c r="I159" i="6"/>
  <c r="I167" i="6"/>
  <c r="I178" i="6"/>
  <c r="I173" i="6"/>
  <c r="I528" i="6"/>
  <c r="M12" i="7"/>
  <c r="I124" i="6"/>
  <c r="I527" i="6"/>
  <c r="I154" i="6"/>
  <c r="I418" i="6"/>
  <c r="I413" i="6"/>
  <c r="I186" i="6"/>
  <c r="I521" i="6"/>
  <c r="I176" i="6"/>
  <c r="I502" i="6" l="1"/>
  <c r="I500" i="6"/>
  <c r="I523" i="6"/>
  <c r="M19" i="7"/>
  <c r="I151" i="6"/>
  <c r="I507" i="6"/>
  <c r="I501" i="6"/>
  <c r="I504" i="6"/>
  <c r="I503" i="6"/>
  <c r="I505" i="6"/>
  <c r="K33" i="2"/>
  <c r="I153" i="6"/>
  <c r="I152" i="6"/>
  <c r="I506" i="6"/>
  <c r="L33" i="7"/>
  <c r="M33" i="7" s="1"/>
  <c r="M18" i="7"/>
  <c r="I146" i="6" l="1"/>
  <c r="I139" i="6"/>
  <c r="I144" i="6"/>
  <c r="I138" i="6"/>
  <c r="M125" i="7"/>
  <c r="I444" i="6"/>
  <c r="I142" i="6"/>
  <c r="I135" i="6"/>
  <c r="I134" i="6"/>
  <c r="I390" i="6"/>
  <c r="I149" i="6"/>
  <c r="I145" i="6"/>
  <c r="I150" i="6"/>
  <c r="I141" i="6"/>
  <c r="I137" i="6"/>
  <c r="I136" i="6"/>
  <c r="M123" i="7"/>
  <c r="I442" i="6"/>
  <c r="I140" i="6"/>
  <c r="I147" i="6"/>
  <c r="I143" i="6"/>
  <c r="I148" i="6"/>
  <c r="I388" i="6" l="1"/>
  <c r="M124" i="7"/>
  <c r="I443" i="6"/>
  <c r="I387" i="6"/>
  <c r="I551" i="6" l="1"/>
  <c r="M22" i="7" l="1"/>
  <c r="I157" i="6"/>
  <c r="I297" i="6" l="1"/>
  <c r="M382" i="7" l="1"/>
  <c r="I643" i="6" l="1"/>
  <c r="O194" i="2" l="1"/>
  <c r="O168" i="2"/>
  <c r="O173" i="2"/>
  <c r="O175" i="2"/>
  <c r="O178" i="2"/>
  <c r="O187" i="2"/>
  <c r="O185" i="2"/>
  <c r="O174" i="2"/>
  <c r="O188" i="2"/>
  <c r="O169" i="2"/>
  <c r="O170" i="2"/>
  <c r="O172" i="2"/>
  <c r="O176" i="2"/>
  <c r="O171" i="2"/>
  <c r="Q194" i="7"/>
  <c r="S194" i="7" s="1"/>
  <c r="R194" i="7"/>
  <c r="Q169" i="7"/>
  <c r="S169" i="7" s="1"/>
  <c r="Q173" i="7"/>
  <c r="S173" i="7" s="1"/>
  <c r="Q176" i="7"/>
  <c r="S176" i="7" s="1"/>
  <c r="Q187" i="7"/>
  <c r="S187" i="7" s="1"/>
  <c r="Q185" i="7"/>
  <c r="S185" i="7" s="1"/>
  <c r="Q175" i="7"/>
  <c r="S175" i="7" s="1"/>
  <c r="Q172" i="7"/>
  <c r="S172" i="7" s="1"/>
  <c r="Q174" i="7"/>
  <c r="S174" i="7" s="1"/>
  <c r="Q188" i="7"/>
  <c r="S188" i="7" s="1"/>
  <c r="Q170" i="7"/>
  <c r="S170" i="7" s="1"/>
  <c r="Q178" i="7"/>
  <c r="S178" i="7" s="1"/>
  <c r="Q168" i="7"/>
  <c r="S168" i="7" s="1"/>
  <c r="Q171" i="7"/>
  <c r="S171" i="7" s="1"/>
  <c r="M284" i="7" l="1"/>
  <c r="I276" i="6"/>
  <c r="K290" i="2"/>
  <c r="J282" i="1"/>
  <c r="L290" i="7" l="1"/>
  <c r="M276" i="7"/>
  <c r="M290" i="7" s="1"/>
  <c r="I268" i="6"/>
  <c r="I282" i="6" s="1"/>
  <c r="H282" i="6"/>
  <c r="M16" i="7"/>
  <c r="I129" i="6"/>
  <c r="M296" i="7" l="1"/>
  <c r="M311" i="7"/>
  <c r="N311" i="7" s="1"/>
  <c r="M302" i="7"/>
  <c r="M318" i="7"/>
  <c r="N318" i="7" s="1"/>
  <c r="M300" i="7"/>
  <c r="M297" i="7"/>
  <c r="M312" i="7"/>
  <c r="N312" i="7" s="1"/>
  <c r="M303" i="7"/>
  <c r="M301" i="7"/>
  <c r="M299" i="7"/>
  <c r="M317" i="7"/>
  <c r="N317" i="7" s="1"/>
  <c r="M298" i="7"/>
  <c r="M305" i="7"/>
  <c r="M304" i="7"/>
  <c r="M313" i="7" l="1"/>
  <c r="N313" i="7" s="1"/>
  <c r="M316" i="7"/>
  <c r="N316" i="7" s="1"/>
  <c r="M320" i="7"/>
  <c r="N320" i="7" s="1"/>
  <c r="M314" i="7"/>
  <c r="N314" i="7" s="1"/>
  <c r="M315" i="7"/>
  <c r="M319" i="7"/>
  <c r="N319" i="7" s="1"/>
  <c r="I260" i="6" l="1"/>
  <c r="I211" i="6"/>
  <c r="M363" i="7"/>
  <c r="I480" i="6"/>
  <c r="M366" i="7"/>
  <c r="I483" i="6"/>
  <c r="R134" i="7"/>
  <c r="I557" i="6"/>
  <c r="R150" i="7"/>
  <c r="I573" i="6"/>
  <c r="M34" i="7"/>
  <c r="I196" i="6"/>
  <c r="I201" i="6"/>
  <c r="R139" i="7"/>
  <c r="I562" i="6"/>
  <c r="M84" i="7"/>
  <c r="I258" i="6"/>
  <c r="M362" i="7"/>
  <c r="I479" i="6"/>
  <c r="U47" i="7"/>
  <c r="M81" i="7"/>
  <c r="I255" i="6"/>
  <c r="M83" i="7"/>
  <c r="I257" i="6"/>
  <c r="I371" i="6"/>
  <c r="M122" i="7"/>
  <c r="I441" i="6"/>
  <c r="R147" i="7"/>
  <c r="I570" i="6"/>
  <c r="I356" i="6"/>
  <c r="M65" i="7"/>
  <c r="U46" i="7"/>
  <c r="I240" i="6"/>
  <c r="I339" i="6"/>
  <c r="R155" i="7"/>
  <c r="I578" i="6"/>
  <c r="R138" i="7"/>
  <c r="I561" i="6"/>
  <c r="I335" i="6"/>
  <c r="I361" i="6"/>
  <c r="I347" i="6"/>
  <c r="R151" i="7"/>
  <c r="I574" i="6"/>
  <c r="I665" i="6"/>
  <c r="I465" i="6"/>
  <c r="I330" i="6"/>
  <c r="M116" i="7"/>
  <c r="N116" i="7" s="1"/>
  <c r="I435" i="6"/>
  <c r="R142" i="7"/>
  <c r="I565" i="6"/>
  <c r="M70" i="7"/>
  <c r="I246" i="6"/>
  <c r="I329" i="6"/>
  <c r="M361" i="7"/>
  <c r="I478" i="6"/>
  <c r="R152" i="7"/>
  <c r="I575" i="6"/>
  <c r="I229" i="6"/>
  <c r="R154" i="7"/>
  <c r="I577" i="6"/>
  <c r="I334" i="6"/>
  <c r="M364" i="7"/>
  <c r="I481" i="6"/>
  <c r="I362" i="6"/>
  <c r="I471" i="6"/>
  <c r="I245" i="6"/>
  <c r="I354" i="6"/>
  <c r="R158" i="7"/>
  <c r="I581" i="6"/>
  <c r="I328" i="6"/>
  <c r="R136" i="7"/>
  <c r="I559" i="6"/>
  <c r="M68" i="7"/>
  <c r="I243" i="6"/>
  <c r="I379" i="6"/>
  <c r="I355" i="6"/>
  <c r="R135" i="7"/>
  <c r="I558" i="6"/>
  <c r="R157" i="7"/>
  <c r="I580" i="6"/>
  <c r="R148" i="7"/>
  <c r="I571" i="6"/>
  <c r="M82" i="7"/>
  <c r="I256" i="6"/>
  <c r="I203" i="6"/>
  <c r="I344" i="6"/>
  <c r="I333" i="6"/>
  <c r="I466" i="6"/>
  <c r="M117" i="7"/>
  <c r="N117" i="7" s="1"/>
  <c r="I436" i="6"/>
  <c r="I353" i="6"/>
  <c r="R156" i="7"/>
  <c r="I579" i="6"/>
  <c r="M66" i="7"/>
  <c r="I241" i="6"/>
  <c r="R143" i="7"/>
  <c r="I566" i="6"/>
  <c r="M360" i="7"/>
  <c r="I477" i="6"/>
  <c r="I340" i="6"/>
  <c r="R140" i="7"/>
  <c r="I563" i="6"/>
  <c r="I227" i="6"/>
  <c r="I331" i="6"/>
  <c r="M64" i="7"/>
  <c r="U43" i="7"/>
  <c r="I239" i="6"/>
  <c r="R137" i="7"/>
  <c r="I560" i="6"/>
  <c r="I352" i="6"/>
  <c r="R149" i="7"/>
  <c r="I572" i="6"/>
  <c r="I332" i="6"/>
  <c r="I341" i="6"/>
  <c r="I400" i="6"/>
  <c r="U44" i="7"/>
  <c r="M80" i="7"/>
  <c r="I254" i="6"/>
  <c r="I343" i="6"/>
  <c r="M365" i="7"/>
  <c r="I482" i="6"/>
  <c r="M118" i="7"/>
  <c r="N118" i="7" s="1"/>
  <c r="I437" i="6"/>
  <c r="M89" i="7"/>
  <c r="U50" i="7"/>
  <c r="I469" i="6"/>
  <c r="I372" i="6"/>
  <c r="I467" i="6"/>
  <c r="R146" i="7"/>
  <c r="I569" i="6"/>
  <c r="M86" i="7"/>
  <c r="I261" i="6"/>
  <c r="R141" i="7"/>
  <c r="I564" i="6"/>
  <c r="M424" i="7"/>
  <c r="I725" i="6"/>
  <c r="I364" i="6"/>
  <c r="I470" i="6"/>
  <c r="M63" i="7"/>
  <c r="I238" i="6"/>
  <c r="I664" i="6"/>
  <c r="M120" i="7"/>
  <c r="N120" i="7" s="1"/>
  <c r="I439" i="6"/>
  <c r="R145" i="7"/>
  <c r="I568" i="6"/>
  <c r="I663" i="6"/>
  <c r="I365" i="6"/>
  <c r="I345" i="6"/>
  <c r="M85" i="7"/>
  <c r="I259" i="6"/>
  <c r="I378" i="6"/>
  <c r="I342" i="6"/>
  <c r="R144" i="7"/>
  <c r="I567" i="6"/>
  <c r="I327" i="6"/>
  <c r="R153" i="7"/>
  <c r="I576" i="6"/>
  <c r="I346" i="6"/>
  <c r="M79" i="7"/>
  <c r="I253" i="6"/>
  <c r="I162" i="6"/>
  <c r="I363" i="6"/>
  <c r="I468" i="6"/>
  <c r="I218" i="6" l="1"/>
  <c r="I651" i="6"/>
  <c r="I215" i="6"/>
  <c r="S148" i="7"/>
  <c r="I599" i="6"/>
  <c r="M371" i="7"/>
  <c r="I397" i="6"/>
  <c r="I205" i="6"/>
  <c r="I357" i="6"/>
  <c r="I214" i="6"/>
  <c r="I380" i="6"/>
  <c r="I224" i="6"/>
  <c r="M32" i="7"/>
  <c r="I194" i="6"/>
  <c r="S158" i="7"/>
  <c r="I609" i="6"/>
  <c r="S156" i="7"/>
  <c r="I607" i="6"/>
  <c r="I675" i="6"/>
  <c r="M15" i="7"/>
  <c r="I128" i="6"/>
  <c r="I652" i="6"/>
  <c r="I662" i="6"/>
  <c r="I204" i="6"/>
  <c r="M88" i="7"/>
  <c r="I298" i="6"/>
  <c r="M285" i="7"/>
  <c r="I277" i="6"/>
  <c r="S149" i="7"/>
  <c r="I600" i="6"/>
  <c r="M42" i="7"/>
  <c r="M13" i="7"/>
  <c r="I126" i="6"/>
  <c r="M202" i="7"/>
  <c r="N202" i="7" s="1"/>
  <c r="S155" i="7"/>
  <c r="I606" i="6"/>
  <c r="I373" i="6"/>
  <c r="I217" i="6"/>
  <c r="I208" i="6"/>
  <c r="M30" i="7"/>
  <c r="I188" i="6"/>
  <c r="M368" i="7"/>
  <c r="S150" i="7"/>
  <c r="I601" i="6"/>
  <c r="I679" i="6"/>
  <c r="S146" i="7"/>
  <c r="I597" i="6"/>
  <c r="I292" i="6"/>
  <c r="S145" i="7"/>
  <c r="I596" i="6"/>
  <c r="I398" i="6"/>
  <c r="I206" i="6"/>
  <c r="I202" i="6"/>
  <c r="S147" i="7"/>
  <c r="I598" i="6"/>
  <c r="I216" i="6"/>
  <c r="M459" i="7"/>
  <c r="M400" i="7"/>
  <c r="I701" i="6"/>
  <c r="I213" i="6"/>
  <c r="M370" i="7"/>
  <c r="I407" i="6"/>
  <c r="I406" i="6"/>
  <c r="I212" i="6"/>
  <c r="I209" i="6"/>
  <c r="M277" i="7"/>
  <c r="I269" i="6"/>
  <c r="S157" i="7"/>
  <c r="I608" i="6"/>
  <c r="M29" i="7"/>
  <c r="I187" i="6"/>
  <c r="M17" i="7"/>
  <c r="I130" i="6"/>
  <c r="I687" i="6"/>
  <c r="I207" i="6"/>
  <c r="R159" i="7"/>
  <c r="I582" i="6"/>
  <c r="I366" i="6"/>
  <c r="M281" i="7" l="1"/>
  <c r="M286" i="7"/>
  <c r="I278" i="6"/>
  <c r="I193" i="6"/>
  <c r="I685" i="6"/>
  <c r="M279" i="7"/>
  <c r="I271" i="6"/>
  <c r="H55" i="6"/>
  <c r="H56" i="1"/>
  <c r="I191" i="6"/>
  <c r="M119" i="7"/>
  <c r="I438" i="6"/>
  <c r="I210" i="6"/>
  <c r="M425" i="7"/>
  <c r="I726" i="6"/>
  <c r="I123" i="6"/>
  <c r="I183" i="6"/>
  <c r="I417" i="6"/>
  <c r="I294" i="6"/>
  <c r="S159" i="7"/>
  <c r="I610" i="6"/>
  <c r="M25" i="7"/>
  <c r="I163" i="6"/>
  <c r="I653" i="6"/>
  <c r="I293" i="6"/>
  <c r="I688" i="6"/>
  <c r="L55" i="6"/>
  <c r="L56" i="1"/>
  <c r="I654" i="6"/>
  <c r="I415" i="6"/>
  <c r="I133" i="6"/>
  <c r="I13" i="6"/>
  <c r="I192" i="6"/>
  <c r="M14" i="7"/>
  <c r="I127" i="6"/>
  <c r="I673" i="6"/>
  <c r="I676" i="6"/>
  <c r="M13" i="6"/>
  <c r="K13" i="6"/>
  <c r="M87" i="7"/>
  <c r="I262" i="6"/>
  <c r="I131" i="6"/>
  <c r="M287" i="7"/>
  <c r="I279" i="6"/>
  <c r="M31" i="7"/>
  <c r="I189" i="6"/>
  <c r="M369" i="7"/>
  <c r="M72" i="7"/>
  <c r="I228" i="6"/>
  <c r="M278" i="7"/>
  <c r="I270" i="6"/>
  <c r="J55" i="6"/>
  <c r="J56" i="1"/>
  <c r="M280" i="7"/>
  <c r="I272" i="6"/>
  <c r="I423" i="6"/>
  <c r="I464" i="6"/>
  <c r="I226" i="6"/>
  <c r="I295" i="6"/>
  <c r="I472" i="6"/>
  <c r="I296" i="6"/>
  <c r="I690" i="6" l="1"/>
  <c r="M423" i="7"/>
  <c r="I724" i="6"/>
  <c r="M401" i="7"/>
  <c r="I702" i="6"/>
  <c r="I14" i="1"/>
  <c r="M449" i="7"/>
  <c r="I231" i="6"/>
  <c r="M27" i="7"/>
  <c r="I184" i="6"/>
  <c r="I284" i="6"/>
  <c r="I674" i="6"/>
  <c r="I678" i="6"/>
  <c r="M14" i="1"/>
  <c r="M367" i="7"/>
  <c r="M426" i="7"/>
  <c r="I727" i="6"/>
  <c r="I677" i="6"/>
  <c r="I421" i="6"/>
  <c r="M69" i="7"/>
  <c r="I244" i="6"/>
  <c r="I672" i="6"/>
  <c r="I190" i="6"/>
  <c r="I656" i="6"/>
  <c r="J285" i="1"/>
  <c r="M67" i="7"/>
  <c r="I242" i="6"/>
  <c r="I689" i="6"/>
  <c r="I655" i="6"/>
  <c r="K14" i="1"/>
  <c r="H285" i="6"/>
  <c r="I285" i="6" s="1"/>
  <c r="I273" i="6"/>
  <c r="I389" i="6"/>
  <c r="M399" i="7"/>
  <c r="I700" i="6"/>
  <c r="I225" i="6"/>
  <c r="M452" i="7" l="1"/>
  <c r="I671" i="6"/>
  <c r="I399" i="6"/>
  <c r="M451" i="7"/>
  <c r="M456" i="7"/>
  <c r="I419" i="6"/>
  <c r="M450" i="7"/>
  <c r="I396" i="6"/>
  <c r="M398" i="7"/>
  <c r="I699" i="6"/>
  <c r="R160" i="7"/>
  <c r="I583" i="6"/>
  <c r="M71" i="7"/>
  <c r="I247" i="6"/>
  <c r="M455" i="7"/>
  <c r="I386" i="6"/>
  <c r="M121" i="7"/>
  <c r="N121" i="7" s="1"/>
  <c r="I440" i="6"/>
  <c r="M453" i="7"/>
  <c r="M433" i="7" l="1"/>
  <c r="I734" i="6"/>
  <c r="S135" i="7"/>
  <c r="I586" i="6"/>
  <c r="M430" i="7"/>
  <c r="I731" i="6"/>
  <c r="S141" i="7"/>
  <c r="I592" i="6"/>
  <c r="S153" i="7"/>
  <c r="I604" i="6"/>
  <c r="M411" i="7"/>
  <c r="I712" i="6"/>
  <c r="M454" i="7"/>
  <c r="M73" i="7"/>
  <c r="U49" i="7"/>
  <c r="M439" i="7"/>
  <c r="I740" i="6"/>
  <c r="M402" i="7"/>
  <c r="I703" i="6"/>
  <c r="S134" i="7"/>
  <c r="I585" i="6"/>
  <c r="S140" i="7"/>
  <c r="I591" i="6"/>
  <c r="S137" i="7"/>
  <c r="I588" i="6"/>
  <c r="S152" i="7"/>
  <c r="I603" i="6"/>
  <c r="S144" i="7"/>
  <c r="I595" i="6"/>
  <c r="M405" i="7"/>
  <c r="I706" i="6"/>
  <c r="S142" i="7"/>
  <c r="I593" i="6"/>
  <c r="S143" i="7"/>
  <c r="I594" i="6"/>
  <c r="M457" i="7"/>
  <c r="M422" i="7"/>
  <c r="I723" i="6"/>
  <c r="I686" i="6"/>
  <c r="S154" i="7"/>
  <c r="I605" i="6"/>
  <c r="S160" i="7"/>
  <c r="I611" i="6"/>
  <c r="M436" i="7"/>
  <c r="I737" i="6"/>
  <c r="S139" i="7"/>
  <c r="I590" i="6"/>
  <c r="S138" i="7"/>
  <c r="I589" i="6"/>
  <c r="M408" i="7"/>
  <c r="I709" i="6"/>
  <c r="M414" i="7"/>
  <c r="I715" i="6"/>
  <c r="S151" i="7"/>
  <c r="I602" i="6"/>
  <c r="S136" i="7"/>
  <c r="I587" i="6"/>
  <c r="M427" i="7"/>
  <c r="I728" i="6"/>
  <c r="M378" i="7" l="1"/>
  <c r="M403" i="7"/>
  <c r="I704" i="6"/>
  <c r="I692" i="6"/>
  <c r="M437" i="7"/>
  <c r="I738" i="6"/>
  <c r="M380" i="7"/>
  <c r="M406" i="7"/>
  <c r="I707" i="6"/>
  <c r="M431" i="7"/>
  <c r="I732" i="6"/>
  <c r="M440" i="7"/>
  <c r="I741" i="6"/>
  <c r="M412" i="7"/>
  <c r="I713" i="6"/>
  <c r="M409" i="7"/>
  <c r="I710" i="6"/>
  <c r="M415" i="7"/>
  <c r="I716" i="6"/>
  <c r="I691" i="6"/>
  <c r="M434" i="7"/>
  <c r="I735" i="6"/>
  <c r="M428" i="7" l="1"/>
  <c r="I729" i="6"/>
  <c r="M379" i="7" l="1"/>
  <c r="M359" i="7" l="1"/>
  <c r="I476" i="6"/>
  <c r="I551" i="1" l="1"/>
  <c r="I550" i="1"/>
  <c r="I549" i="1"/>
  <c r="I548" i="1"/>
  <c r="I547"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0" i="1"/>
  <c r="I509" i="1"/>
  <c r="I507" i="1"/>
  <c r="I506" i="1"/>
  <c r="I505" i="1"/>
  <c r="I504" i="1"/>
  <c r="I503" i="1"/>
  <c r="I502" i="1"/>
  <c r="I501" i="1"/>
  <c r="I500" i="1"/>
  <c r="I498" i="1"/>
  <c r="I497" i="1"/>
  <c r="I496" i="1"/>
  <c r="I495" i="1"/>
  <c r="I494" i="1"/>
  <c r="I493" i="1"/>
  <c r="I492" i="1"/>
  <c r="I491" i="1"/>
  <c r="M382" i="2"/>
  <c r="M381" i="2"/>
  <c r="M380" i="2"/>
  <c r="M379" i="2"/>
  <c r="M378" i="2"/>
  <c r="I366" i="1"/>
  <c r="I365" i="1"/>
  <c r="I364" i="1"/>
  <c r="I363" i="1"/>
  <c r="I362" i="1"/>
  <c r="I361" i="1"/>
  <c r="I357" i="1"/>
  <c r="I356" i="1"/>
  <c r="I355" i="1"/>
  <c r="I354" i="1"/>
  <c r="I353" i="1"/>
  <c r="I352" i="1"/>
  <c r="I347" i="1"/>
  <c r="I346" i="1"/>
  <c r="I345" i="1"/>
  <c r="I344" i="1"/>
  <c r="I343" i="1"/>
  <c r="I342" i="1"/>
  <c r="I341" i="1"/>
  <c r="I340" i="1"/>
  <c r="I339" i="1"/>
  <c r="I335" i="1"/>
  <c r="I334" i="1"/>
  <c r="I333" i="1"/>
  <c r="I332" i="1"/>
  <c r="I331" i="1"/>
  <c r="I330" i="1"/>
  <c r="I329" i="1"/>
  <c r="I328" i="1"/>
  <c r="I327" i="1"/>
  <c r="M457" i="2"/>
  <c r="M456" i="2"/>
  <c r="M455" i="2"/>
  <c r="M454" i="2"/>
  <c r="M453" i="2"/>
  <c r="M452" i="2"/>
  <c r="M451" i="2"/>
  <c r="M450" i="2"/>
  <c r="M449" i="2"/>
  <c r="I298" i="1"/>
  <c r="I297" i="1"/>
  <c r="I296" i="1"/>
  <c r="I295" i="1"/>
  <c r="I294" i="1"/>
  <c r="I293" i="1"/>
  <c r="I292" i="1"/>
  <c r="I380" i="1"/>
  <c r="I379" i="1"/>
  <c r="I378" i="1"/>
  <c r="I373" i="1"/>
  <c r="I372" i="1"/>
  <c r="I371" i="1"/>
  <c r="I231" i="1"/>
  <c r="M371" i="2"/>
  <c r="M370" i="2"/>
  <c r="M369" i="2"/>
  <c r="M368" i="2"/>
  <c r="M367" i="2"/>
  <c r="I472" i="1"/>
  <c r="I471" i="1"/>
  <c r="I470" i="1"/>
  <c r="I469" i="1"/>
  <c r="I468" i="1"/>
  <c r="I467" i="1"/>
  <c r="I466" i="1"/>
  <c r="I465" i="1"/>
  <c r="I464" i="1"/>
  <c r="I429" i="1"/>
  <c r="I428" i="1"/>
  <c r="I427" i="1"/>
  <c r="I426" i="1"/>
  <c r="I419" i="1"/>
  <c r="I418" i="1"/>
  <c r="I417" i="1"/>
  <c r="I414" i="1"/>
  <c r="I413" i="1"/>
  <c r="I692" i="1"/>
  <c r="I691" i="1"/>
  <c r="I690" i="1"/>
  <c r="I689" i="1"/>
  <c r="I688" i="1"/>
  <c r="I687" i="1"/>
  <c r="I686" i="1"/>
  <c r="I685" i="1"/>
  <c r="I679" i="1"/>
  <c r="I678" i="1"/>
  <c r="I677" i="1"/>
  <c r="I676" i="1"/>
  <c r="I675" i="1"/>
  <c r="I674" i="1"/>
  <c r="I673" i="1"/>
  <c r="I672" i="1"/>
  <c r="I671" i="1"/>
  <c r="I665" i="1"/>
  <c r="I664" i="1"/>
  <c r="I663" i="1"/>
  <c r="I662" i="1"/>
  <c r="I656" i="1"/>
  <c r="I655" i="1"/>
  <c r="I654" i="1"/>
  <c r="I653" i="1"/>
  <c r="I652" i="1"/>
  <c r="I651" i="1"/>
  <c r="I407" i="1"/>
  <c r="I406" i="1"/>
  <c r="I229" i="1"/>
  <c r="I228" i="1"/>
  <c r="I227" i="1"/>
  <c r="I226" i="1"/>
  <c r="I225" i="1"/>
  <c r="I224" i="1"/>
  <c r="M88" i="2"/>
  <c r="I260" i="1"/>
  <c r="M72" i="2"/>
  <c r="I245" i="1"/>
  <c r="I218" i="1"/>
  <c r="I217" i="1"/>
  <c r="I216" i="1"/>
  <c r="I215" i="1"/>
  <c r="I214" i="1"/>
  <c r="I213" i="1"/>
  <c r="I212" i="1"/>
  <c r="I211" i="1"/>
  <c r="I210" i="1"/>
  <c r="I209" i="1"/>
  <c r="I208" i="1"/>
  <c r="I207" i="1"/>
  <c r="I206" i="1"/>
  <c r="I205" i="1"/>
  <c r="I203" i="1"/>
  <c r="I202" i="1"/>
  <c r="I193" i="1"/>
  <c r="I192" i="1"/>
  <c r="I191" i="1"/>
  <c r="I190" i="1"/>
  <c r="I186" i="1"/>
  <c r="I185" i="1"/>
  <c r="I183" i="1"/>
  <c r="I181" i="1"/>
  <c r="I180" i="1"/>
  <c r="I179" i="1"/>
  <c r="I178" i="1"/>
  <c r="I177" i="1"/>
  <c r="I176" i="1"/>
  <c r="I175" i="1"/>
  <c r="I174" i="1"/>
  <c r="I173" i="1"/>
  <c r="I172" i="1"/>
  <c r="I171" i="1"/>
  <c r="I170" i="1"/>
  <c r="I169" i="1"/>
  <c r="I168" i="1"/>
  <c r="I167" i="1"/>
  <c r="I166" i="1"/>
  <c r="I165" i="1"/>
  <c r="I162" i="1"/>
  <c r="I160" i="1"/>
  <c r="I158" i="1"/>
  <c r="I154" i="1"/>
  <c r="I153" i="1"/>
  <c r="I152" i="1"/>
  <c r="I150" i="1"/>
  <c r="I149" i="1"/>
  <c r="I148" i="1"/>
  <c r="I147" i="1"/>
  <c r="I146" i="1"/>
  <c r="I145" i="1"/>
  <c r="I144" i="1"/>
  <c r="I143" i="1"/>
  <c r="I142" i="1"/>
  <c r="I141" i="1"/>
  <c r="I140" i="1"/>
  <c r="I139" i="1"/>
  <c r="I138" i="1"/>
  <c r="I137" i="1"/>
  <c r="I136" i="1"/>
  <c r="I135" i="1"/>
  <c r="I134" i="1"/>
  <c r="I133" i="1"/>
  <c r="I131" i="1"/>
  <c r="I125" i="1"/>
  <c r="I123" i="1"/>
  <c r="I13" i="1" l="1"/>
  <c r="K13" i="1"/>
  <c r="M13" i="1"/>
  <c r="M34" i="2"/>
  <c r="I201" i="1"/>
  <c r="I196" i="1"/>
  <c r="I204" i="1"/>
  <c r="M158" i="4"/>
  <c r="M156" i="9"/>
  <c r="M156" i="4"/>
  <c r="M157" i="9"/>
  <c r="M157" i="4"/>
  <c r="H55" i="1"/>
  <c r="J55" i="1"/>
  <c r="L55" i="1"/>
  <c r="M232" i="9"/>
  <c r="M232" i="4"/>
  <c r="K232" i="4"/>
  <c r="L232" i="9"/>
  <c r="M311" i="2"/>
  <c r="N311" i="2" s="1"/>
  <c r="M312" i="2"/>
  <c r="N312" i="2" s="1"/>
  <c r="M313" i="2"/>
  <c r="N313" i="2" s="1"/>
  <c r="M314" i="2"/>
  <c r="N314" i="2" s="1"/>
  <c r="M315" i="2"/>
  <c r="N315" i="2" s="1"/>
  <c r="M316" i="2"/>
  <c r="N316" i="2" s="1"/>
  <c r="M317" i="2"/>
  <c r="N317" i="2" s="1"/>
  <c r="M318" i="2"/>
  <c r="N318" i="2" s="1"/>
  <c r="M319" i="2"/>
  <c r="N319" i="2" s="1"/>
  <c r="M320" i="2"/>
  <c r="N320" i="2" s="1"/>
  <c r="I620" i="1"/>
  <c r="I624" i="1"/>
  <c r="I628" i="1"/>
  <c r="Q179" i="2"/>
  <c r="Q183" i="2"/>
  <c r="I632" i="1"/>
  <c r="I636" i="1"/>
  <c r="Q191" i="2"/>
  <c r="I640" i="1"/>
  <c r="M16" i="2"/>
  <c r="I129" i="1"/>
  <c r="I386" i="1"/>
  <c r="I387" i="1"/>
  <c r="I388" i="1"/>
  <c r="I389" i="1"/>
  <c r="I390" i="1"/>
  <c r="M116" i="2"/>
  <c r="N116" i="2" s="1"/>
  <c r="I435" i="1"/>
  <c r="M117" i="2"/>
  <c r="N117" i="2" s="1"/>
  <c r="I436" i="1"/>
  <c r="I437" i="1"/>
  <c r="M118" i="2"/>
  <c r="N118" i="2" s="1"/>
  <c r="M119" i="2"/>
  <c r="I438" i="1"/>
  <c r="M120" i="2"/>
  <c r="N120" i="2" s="1"/>
  <c r="I439" i="1"/>
  <c r="M121" i="2"/>
  <c r="N121" i="2" s="1"/>
  <c r="I440" i="1"/>
  <c r="M122" i="2"/>
  <c r="I441" i="1"/>
  <c r="I442" i="1"/>
  <c r="M123" i="2"/>
  <c r="N123" i="2" s="1"/>
  <c r="M124" i="2"/>
  <c r="N124" i="2" s="1"/>
  <c r="I443" i="1"/>
  <c r="M125" i="2"/>
  <c r="I444" i="1"/>
  <c r="M359" i="2"/>
  <c r="I476" i="1"/>
  <c r="I477" i="1"/>
  <c r="M360" i="2"/>
  <c r="I478" i="1"/>
  <c r="M361" i="2"/>
  <c r="M362" i="2"/>
  <c r="I479" i="1"/>
  <c r="M363" i="2"/>
  <c r="I480" i="1"/>
  <c r="M364" i="2"/>
  <c r="I481" i="1"/>
  <c r="M365" i="2"/>
  <c r="I482" i="1"/>
  <c r="M366" i="2"/>
  <c r="I483" i="1"/>
  <c r="S342" i="2"/>
  <c r="S343" i="2"/>
  <c r="S344" i="2"/>
  <c r="S345" i="2"/>
  <c r="S346" i="2"/>
  <c r="S347" i="2"/>
  <c r="S348" i="2"/>
  <c r="S349" i="2"/>
  <c r="S350" i="2"/>
  <c r="S351" i="2"/>
  <c r="S352" i="2"/>
  <c r="S353" i="2"/>
  <c r="M259" i="9"/>
  <c r="M259" i="4"/>
  <c r="I450" i="1"/>
  <c r="I451" i="1"/>
  <c r="I452" i="1"/>
  <c r="I453" i="1"/>
  <c r="I454" i="1"/>
  <c r="I455" i="1"/>
  <c r="I456" i="1"/>
  <c r="I457" i="1"/>
  <c r="K259" i="9"/>
  <c r="K259" i="4"/>
  <c r="L259" i="9"/>
  <c r="L259" i="4"/>
  <c r="M296" i="2"/>
  <c r="M297" i="2"/>
  <c r="M298" i="2"/>
  <c r="M299" i="2"/>
  <c r="M300" i="2"/>
  <c r="M301" i="2"/>
  <c r="M302" i="2"/>
  <c r="M303" i="2"/>
  <c r="M304" i="2"/>
  <c r="M305" i="2"/>
  <c r="M14" i="2"/>
  <c r="I127" i="1"/>
  <c r="M15" i="2"/>
  <c r="I128" i="1"/>
  <c r="M17" i="2"/>
  <c r="I130" i="1"/>
  <c r="I132" i="1"/>
  <c r="M19" i="2"/>
  <c r="I151" i="1"/>
  <c r="I155" i="1"/>
  <c r="M20" i="2"/>
  <c r="M21" i="2"/>
  <c r="I156" i="1"/>
  <c r="M23" i="2"/>
  <c r="I159" i="1"/>
  <c r="M24" i="2"/>
  <c r="I161" i="1"/>
  <c r="M25" i="2"/>
  <c r="I163" i="1"/>
  <c r="M28" i="2"/>
  <c r="I164" i="1"/>
  <c r="M26" i="2"/>
  <c r="I182" i="1"/>
  <c r="M29" i="2"/>
  <c r="I187" i="1"/>
  <c r="M30" i="2"/>
  <c r="I188" i="1"/>
  <c r="M31" i="2"/>
  <c r="I189" i="1"/>
  <c r="M32" i="2"/>
  <c r="I194" i="1"/>
  <c r="M27" i="2"/>
  <c r="I184" i="1"/>
  <c r="I284" i="1"/>
  <c r="I396" i="1"/>
  <c r="I397" i="1"/>
  <c r="I398" i="1"/>
  <c r="I399" i="1"/>
  <c r="I400" i="1"/>
  <c r="M202" i="2"/>
  <c r="N202" i="2" s="1"/>
  <c r="S134" i="2"/>
  <c r="I585" i="1"/>
  <c r="S135" i="2"/>
  <c r="I586" i="1"/>
  <c r="S136" i="2"/>
  <c r="I587" i="1"/>
  <c r="S137" i="2"/>
  <c r="I588" i="1"/>
  <c r="S138" i="2"/>
  <c r="I589" i="1"/>
  <c r="S139" i="2"/>
  <c r="I590" i="1"/>
  <c r="S140" i="2"/>
  <c r="I591" i="1"/>
  <c r="S141" i="2"/>
  <c r="I592" i="1"/>
  <c r="S142" i="2"/>
  <c r="I593" i="1"/>
  <c r="S143" i="2"/>
  <c r="I594" i="1"/>
  <c r="S144" i="2"/>
  <c r="I595" i="1"/>
  <c r="S145" i="2"/>
  <c r="I596" i="1"/>
  <c r="S146" i="2"/>
  <c r="I597" i="1"/>
  <c r="S147" i="2"/>
  <c r="I598" i="1"/>
  <c r="S148" i="2"/>
  <c r="I599" i="1"/>
  <c r="S149" i="2"/>
  <c r="I600" i="1"/>
  <c r="S150" i="2"/>
  <c r="I601" i="1"/>
  <c r="S151" i="2"/>
  <c r="I602" i="1"/>
  <c r="S152" i="2"/>
  <c r="I603" i="1"/>
  <c r="S153" i="2"/>
  <c r="I604" i="1"/>
  <c r="S154" i="2"/>
  <c r="I605" i="1"/>
  <c r="S155" i="2"/>
  <c r="I606" i="1"/>
  <c r="S156" i="2"/>
  <c r="I607" i="1"/>
  <c r="S157" i="2"/>
  <c r="I608" i="1"/>
  <c r="S158" i="2"/>
  <c r="I609" i="1"/>
  <c r="S159" i="2"/>
  <c r="I610" i="1"/>
  <c r="S160" i="2"/>
  <c r="I611" i="1"/>
  <c r="M98" i="2"/>
  <c r="N98" i="2" s="1"/>
  <c r="M44" i="2"/>
  <c r="M102" i="2"/>
  <c r="N102" i="2" s="1"/>
  <c r="M47" i="2"/>
  <c r="M107" i="2"/>
  <c r="N107" i="2" s="1"/>
  <c r="M50" i="2"/>
  <c r="M99" i="2"/>
  <c r="N99" i="2" s="1"/>
  <c r="M45" i="2"/>
  <c r="U45" i="2"/>
  <c r="M103" i="2"/>
  <c r="N103" i="2" s="1"/>
  <c r="M48" i="2"/>
  <c r="U48" i="2"/>
  <c r="U51" i="2"/>
  <c r="M108" i="2"/>
  <c r="N108" i="2" s="1"/>
  <c r="M51" i="2"/>
  <c r="I617" i="1"/>
  <c r="I621" i="1"/>
  <c r="I625" i="1"/>
  <c r="Q180" i="2"/>
  <c r="I629" i="1"/>
  <c r="I633" i="1"/>
  <c r="Q184" i="2"/>
  <c r="I637" i="1"/>
  <c r="I641" i="1"/>
  <c r="Q192" i="2"/>
  <c r="O246" i="8"/>
  <c r="O246" i="3"/>
  <c r="O283" i="8"/>
  <c r="O283" i="3"/>
  <c r="M42" i="2"/>
  <c r="M13" i="2"/>
  <c r="I126" i="1"/>
  <c r="I557" i="1"/>
  <c r="R134" i="2"/>
  <c r="R135" i="2"/>
  <c r="I558" i="1"/>
  <c r="R136" i="2"/>
  <c r="I559" i="1"/>
  <c r="I560" i="1"/>
  <c r="R137" i="2"/>
  <c r="I561" i="1"/>
  <c r="R138" i="2"/>
  <c r="R139" i="2"/>
  <c r="I562" i="1"/>
  <c r="R140" i="2"/>
  <c r="I563" i="1"/>
  <c r="I564" i="1"/>
  <c r="R141" i="2"/>
  <c r="I565" i="1"/>
  <c r="R142" i="2"/>
  <c r="I566" i="1"/>
  <c r="R143" i="2"/>
  <c r="R144" i="2"/>
  <c r="I567" i="1"/>
  <c r="I568" i="1"/>
  <c r="R145" i="2"/>
  <c r="I569" i="1"/>
  <c r="R146" i="2"/>
  <c r="I570" i="1"/>
  <c r="R147" i="2"/>
  <c r="R148" i="2"/>
  <c r="I571" i="1"/>
  <c r="I572" i="1"/>
  <c r="R149" i="2"/>
  <c r="I573" i="1"/>
  <c r="R150" i="2"/>
  <c r="I574" i="1"/>
  <c r="R151" i="2"/>
  <c r="R152" i="2"/>
  <c r="I575" i="1"/>
  <c r="I576" i="1"/>
  <c r="R153" i="2"/>
  <c r="I577" i="1"/>
  <c r="R154" i="2"/>
  <c r="I578" i="1"/>
  <c r="R155" i="2"/>
  <c r="R156" i="2"/>
  <c r="I579" i="1"/>
  <c r="I580" i="1"/>
  <c r="R157" i="2"/>
  <c r="I581" i="1"/>
  <c r="R158" i="2"/>
  <c r="I582" i="1"/>
  <c r="R159" i="2"/>
  <c r="R160" i="2"/>
  <c r="I583" i="1"/>
  <c r="I124" i="1"/>
  <c r="M12" i="2"/>
  <c r="M118" i="9"/>
  <c r="M118" i="4"/>
  <c r="M119" i="9"/>
  <c r="M119" i="4"/>
  <c r="M120" i="9"/>
  <c r="M120" i="4"/>
  <c r="M123" i="9"/>
  <c r="M123" i="4"/>
  <c r="M422" i="2"/>
  <c r="I723" i="1"/>
  <c r="I724" i="1"/>
  <c r="M423" i="2"/>
  <c r="M424" i="2"/>
  <c r="I725" i="1"/>
  <c r="I726" i="1"/>
  <c r="M425" i="2"/>
  <c r="M426" i="2"/>
  <c r="I727" i="1"/>
  <c r="M427" i="2"/>
  <c r="I728" i="1"/>
  <c r="I729" i="1"/>
  <c r="M428" i="2"/>
  <c r="M430" i="2"/>
  <c r="I731" i="1"/>
  <c r="I732" i="1"/>
  <c r="M431" i="2"/>
  <c r="I734" i="1"/>
  <c r="M433" i="2"/>
  <c r="M434" i="2"/>
  <c r="I735" i="1"/>
  <c r="I737" i="1"/>
  <c r="M436" i="2"/>
  <c r="M437" i="2"/>
  <c r="I738" i="1"/>
  <c r="I740" i="1"/>
  <c r="M439" i="2"/>
  <c r="M440" i="2"/>
  <c r="I741" i="1"/>
  <c r="I618" i="1"/>
  <c r="I622" i="1"/>
  <c r="I626" i="1"/>
  <c r="I630" i="1"/>
  <c r="Q181" i="2"/>
  <c r="I634" i="1"/>
  <c r="I638" i="1"/>
  <c r="Q189" i="2"/>
  <c r="Q193" i="2"/>
  <c r="I642" i="1"/>
  <c r="O247" i="8"/>
  <c r="O247" i="3"/>
  <c r="M291" i="8"/>
  <c r="M291" i="3"/>
  <c r="M459" i="2"/>
  <c r="M63" i="2"/>
  <c r="I238" i="1"/>
  <c r="M64" i="2"/>
  <c r="U43" i="2"/>
  <c r="I239" i="1"/>
  <c r="M65" i="2"/>
  <c r="U46" i="2"/>
  <c r="I240" i="1"/>
  <c r="M66" i="2"/>
  <c r="I241" i="1"/>
  <c r="M67" i="2"/>
  <c r="I242" i="1"/>
  <c r="M68" i="2"/>
  <c r="I243" i="1"/>
  <c r="M69" i="2"/>
  <c r="I244" i="1"/>
  <c r="I246" i="1"/>
  <c r="M70" i="2"/>
  <c r="M71" i="2"/>
  <c r="I247" i="1"/>
  <c r="M73" i="2"/>
  <c r="U49" i="2"/>
  <c r="M79" i="2"/>
  <c r="I253" i="1"/>
  <c r="M80" i="2"/>
  <c r="U44" i="2"/>
  <c r="I254" i="1"/>
  <c r="M81" i="2"/>
  <c r="I255" i="1"/>
  <c r="U47" i="2"/>
  <c r="M82" i="2"/>
  <c r="I256" i="1"/>
  <c r="M83" i="2"/>
  <c r="I257" i="1"/>
  <c r="M84" i="2"/>
  <c r="I258" i="1"/>
  <c r="M85" i="2"/>
  <c r="I259" i="1"/>
  <c r="M86" i="2"/>
  <c r="I261" i="1"/>
  <c r="M87" i="2"/>
  <c r="I262" i="1"/>
  <c r="U50" i="2"/>
  <c r="M89" i="2"/>
  <c r="M277" i="2"/>
  <c r="I269" i="1"/>
  <c r="M278" i="2"/>
  <c r="I270" i="1"/>
  <c r="M279" i="2"/>
  <c r="I271" i="1"/>
  <c r="M280" i="2"/>
  <c r="I272" i="1"/>
  <c r="M281" i="2"/>
  <c r="M282" i="2"/>
  <c r="I274" i="1"/>
  <c r="M283" i="2"/>
  <c r="I275" i="1"/>
  <c r="M284" i="2"/>
  <c r="I276" i="1"/>
  <c r="M285" i="2"/>
  <c r="I277" i="1"/>
  <c r="M286" i="2"/>
  <c r="I278" i="1"/>
  <c r="I279" i="1"/>
  <c r="M287" i="2"/>
  <c r="M288" i="2"/>
  <c r="I280" i="1"/>
  <c r="M289" i="2"/>
  <c r="I281" i="1"/>
  <c r="I415" i="1"/>
  <c r="M106" i="2"/>
  <c r="N106" i="2" s="1"/>
  <c r="I416" i="1"/>
  <c r="M105" i="2"/>
  <c r="N105" i="2" s="1"/>
  <c r="I420" i="1"/>
  <c r="I421" i="1"/>
  <c r="I422" i="1"/>
  <c r="M97" i="2"/>
  <c r="N97" i="2" s="1"/>
  <c r="I423" i="1"/>
  <c r="M101" i="2"/>
  <c r="N101" i="2" s="1"/>
  <c r="I424" i="1"/>
  <c r="M398" i="2"/>
  <c r="I699" i="1"/>
  <c r="M399" i="2"/>
  <c r="I700" i="1"/>
  <c r="I701" i="1"/>
  <c r="M400" i="2"/>
  <c r="M401" i="2"/>
  <c r="I702" i="1"/>
  <c r="M402" i="2"/>
  <c r="I703" i="1"/>
  <c r="I704" i="1"/>
  <c r="M403" i="2"/>
  <c r="I706" i="1"/>
  <c r="M405" i="2"/>
  <c r="M406" i="2"/>
  <c r="I707" i="1"/>
  <c r="I709" i="1"/>
  <c r="M408" i="2"/>
  <c r="M409" i="2"/>
  <c r="I710" i="1"/>
  <c r="I712" i="1"/>
  <c r="M411" i="2"/>
  <c r="M412" i="2"/>
  <c r="I713" i="1"/>
  <c r="M414" i="2"/>
  <c r="I715" i="1"/>
  <c r="M415" i="2"/>
  <c r="I716" i="1"/>
  <c r="M22" i="2"/>
  <c r="I157" i="1"/>
  <c r="I619" i="1"/>
  <c r="I623" i="1"/>
  <c r="I627" i="1"/>
  <c r="Q182" i="2"/>
  <c r="I631" i="1"/>
  <c r="I635" i="1"/>
  <c r="Q186" i="2"/>
  <c r="Q190" i="2"/>
  <c r="I639" i="1"/>
  <c r="I643" i="1"/>
  <c r="O248" i="8"/>
  <c r="O248" i="3"/>
  <c r="N291" i="8"/>
  <c r="N291" i="3" l="1"/>
  <c r="M122" i="4"/>
  <c r="L232" i="4"/>
  <c r="M121" i="4"/>
  <c r="I291" i="3"/>
  <c r="M117" i="4"/>
  <c r="H285" i="1"/>
  <c r="I285" i="1" s="1"/>
  <c r="I273" i="1"/>
  <c r="Q176" i="2"/>
  <c r="S176" i="2" s="1"/>
  <c r="R176" i="2"/>
  <c r="L258" i="4"/>
  <c r="M247" i="4"/>
  <c r="M258" i="4" s="1"/>
  <c r="J291" i="8"/>
  <c r="K232" i="9"/>
  <c r="L229" i="9"/>
  <c r="K225" i="9"/>
  <c r="M214" i="9"/>
  <c r="M225" i="9" s="1"/>
  <c r="M153" i="9"/>
  <c r="I291" i="8"/>
  <c r="Q177" i="2"/>
  <c r="M122" i="9"/>
  <c r="L33" i="2"/>
  <c r="M33" i="2" s="1"/>
  <c r="M18" i="2"/>
  <c r="L258" i="9"/>
  <c r="M247" i="9"/>
  <c r="M258" i="9" s="1"/>
  <c r="R333" i="2"/>
  <c r="Q333" i="2"/>
  <c r="S333" i="2" s="1"/>
  <c r="R331" i="2"/>
  <c r="Q331" i="2"/>
  <c r="S331" i="2" s="1"/>
  <c r="R329" i="2"/>
  <c r="Q329" i="2"/>
  <c r="S329" i="2" s="1"/>
  <c r="K229" i="4"/>
  <c r="M218" i="4"/>
  <c r="M229" i="4" s="1"/>
  <c r="K228" i="4"/>
  <c r="M217" i="4"/>
  <c r="M228" i="4" s="1"/>
  <c r="K224" i="4"/>
  <c r="M213" i="4"/>
  <c r="M224" i="4" s="1"/>
  <c r="N316" i="3"/>
  <c r="Q194" i="2"/>
  <c r="S194" i="2" s="1"/>
  <c r="R194" i="2"/>
  <c r="Q178" i="2"/>
  <c r="S178" i="2" s="1"/>
  <c r="R178" i="2"/>
  <c r="I268" i="1"/>
  <c r="I282" i="1" s="1"/>
  <c r="H282" i="1"/>
  <c r="Q173" i="2"/>
  <c r="S173" i="2" s="1"/>
  <c r="R173" i="2"/>
  <c r="O316" i="3"/>
  <c r="L257" i="4"/>
  <c r="M246" i="4"/>
  <c r="M257" i="4" s="1"/>
  <c r="K255" i="4"/>
  <c r="M244" i="4"/>
  <c r="M255" i="4" s="1"/>
  <c r="K253" i="4"/>
  <c r="M242" i="4"/>
  <c r="M253" i="4" s="1"/>
  <c r="K251" i="4"/>
  <c r="M240" i="4"/>
  <c r="M251" i="4" s="1"/>
  <c r="Q175" i="2"/>
  <c r="S175" i="2" s="1"/>
  <c r="R175" i="2"/>
  <c r="M218" i="9"/>
  <c r="M229" i="9" s="1"/>
  <c r="K229" i="9"/>
  <c r="M217" i="9"/>
  <c r="M228" i="9" s="1"/>
  <c r="K228" i="9"/>
  <c r="M213" i="9"/>
  <c r="M224" i="9" s="1"/>
  <c r="K224" i="9"/>
  <c r="N316" i="8"/>
  <c r="M155" i="9"/>
  <c r="M158" i="9"/>
  <c r="L316" i="3"/>
  <c r="L290" i="2"/>
  <c r="M276" i="2"/>
  <c r="M290" i="2" s="1"/>
  <c r="M121" i="9"/>
  <c r="M117" i="9"/>
  <c r="O316" i="8"/>
  <c r="Q188" i="2"/>
  <c r="S188" i="2" s="1"/>
  <c r="R188" i="2"/>
  <c r="Q172" i="2"/>
  <c r="S172" i="2" s="1"/>
  <c r="R172" i="2"/>
  <c r="M246" i="9"/>
  <c r="M257" i="9" s="1"/>
  <c r="L257" i="9"/>
  <c r="M244" i="9"/>
  <c r="M255" i="9" s="1"/>
  <c r="K255" i="9"/>
  <c r="M242" i="9"/>
  <c r="M253" i="9" s="1"/>
  <c r="K253" i="9"/>
  <c r="K251" i="9"/>
  <c r="M240" i="9"/>
  <c r="M251" i="9" s="1"/>
  <c r="Q187" i="2"/>
  <c r="S187" i="2" s="1"/>
  <c r="R187" i="2"/>
  <c r="L231" i="4"/>
  <c r="M220" i="4"/>
  <c r="M231" i="4" s="1"/>
  <c r="K227" i="4"/>
  <c r="M216" i="4"/>
  <c r="M227" i="4" s="1"/>
  <c r="I316" i="3"/>
  <c r="M155" i="4"/>
  <c r="L316" i="8"/>
  <c r="L291" i="3"/>
  <c r="M116" i="4"/>
  <c r="K316" i="3"/>
  <c r="H45" i="1"/>
  <c r="H46" i="1"/>
  <c r="H44" i="1"/>
  <c r="K291" i="3"/>
  <c r="Q168" i="2"/>
  <c r="S168" i="2" s="1"/>
  <c r="R168" i="2"/>
  <c r="J316" i="3"/>
  <c r="R332" i="2"/>
  <c r="Q332" i="2"/>
  <c r="S332" i="2" s="1"/>
  <c r="Q171" i="2"/>
  <c r="S171" i="2" s="1"/>
  <c r="R171" i="2"/>
  <c r="L231" i="9"/>
  <c r="M220" i="9"/>
  <c r="M231" i="9" s="1"/>
  <c r="M216" i="9"/>
  <c r="M227" i="9" s="1"/>
  <c r="K227" i="9"/>
  <c r="I316" i="8"/>
  <c r="Q174" i="2"/>
  <c r="S174" i="2" s="1"/>
  <c r="R174" i="2"/>
  <c r="H316" i="3"/>
  <c r="L291" i="8"/>
  <c r="Q185" i="2"/>
  <c r="S185" i="2" s="1"/>
  <c r="R185" i="2"/>
  <c r="Q169" i="2"/>
  <c r="S169" i="2" s="1"/>
  <c r="R169" i="2"/>
  <c r="M116" i="9"/>
  <c r="K316" i="8"/>
  <c r="K291" i="8"/>
  <c r="J316" i="8"/>
  <c r="Q335" i="2"/>
  <c r="S335" i="2" s="1"/>
  <c r="R335" i="2"/>
  <c r="R330" i="2"/>
  <c r="Q330" i="2"/>
  <c r="S330" i="2" s="1"/>
  <c r="R328" i="2"/>
  <c r="Q328" i="2"/>
  <c r="S328" i="2" s="1"/>
  <c r="O291" i="3"/>
  <c r="L230" i="4"/>
  <c r="M219" i="4"/>
  <c r="M230" i="4" s="1"/>
  <c r="K226" i="4"/>
  <c r="M215" i="4"/>
  <c r="M226" i="4" s="1"/>
  <c r="M154" i="4"/>
  <c r="Q170" i="2"/>
  <c r="S170" i="2" s="1"/>
  <c r="R170" i="2"/>
  <c r="H316" i="8"/>
  <c r="H291" i="3"/>
  <c r="M115" i="4"/>
  <c r="G316" i="3"/>
  <c r="O298" i="3"/>
  <c r="G291" i="3"/>
  <c r="M245" i="4"/>
  <c r="M256" i="4" s="1"/>
  <c r="K256" i="4"/>
  <c r="K254" i="4"/>
  <c r="M243" i="4"/>
  <c r="M254" i="4" s="1"/>
  <c r="K252" i="4"/>
  <c r="M241" i="4"/>
  <c r="M252" i="4" s="1"/>
  <c r="O291" i="8"/>
  <c r="M219" i="9"/>
  <c r="M230" i="9" s="1"/>
  <c r="L230" i="9"/>
  <c r="M215" i="9"/>
  <c r="M226" i="9" s="1"/>
  <c r="K226" i="9"/>
  <c r="M154" i="9"/>
  <c r="H291" i="8"/>
  <c r="M115" i="9"/>
  <c r="G316" i="8"/>
  <c r="O298" i="8"/>
  <c r="G291" i="8"/>
  <c r="M245" i="9"/>
  <c r="M256" i="9" s="1"/>
  <c r="K256" i="9"/>
  <c r="R334" i="2"/>
  <c r="Q334" i="2"/>
  <c r="S334" i="2" s="1"/>
  <c r="M243" i="9"/>
  <c r="M254" i="9" s="1"/>
  <c r="K254" i="9"/>
  <c r="K252" i="9"/>
  <c r="M241" i="9"/>
  <c r="M252" i="9" s="1"/>
  <c r="J291" i="3"/>
  <c r="L229" i="4"/>
  <c r="K225" i="4"/>
  <c r="M214" i="4"/>
  <c r="M225" i="4" s="1"/>
  <c r="M153" i="4"/>
  <c r="R350" i="7" l="1"/>
  <c r="R350" i="2"/>
  <c r="R353" i="7"/>
  <c r="R353" i="2"/>
  <c r="R345" i="7"/>
  <c r="R345" i="2"/>
  <c r="R349" i="7"/>
  <c r="R349" i="2"/>
  <c r="R352" i="7"/>
  <c r="R352" i="2"/>
  <c r="R344" i="7"/>
  <c r="R344" i="2"/>
  <c r="R348" i="7"/>
  <c r="R348" i="2"/>
  <c r="R351" i="7"/>
  <c r="R351" i="2"/>
  <c r="R343" i="7"/>
  <c r="R343" i="2"/>
  <c r="R347" i="7"/>
  <c r="R347" i="2"/>
  <c r="R342" i="7" l="1"/>
  <c r="R342" i="2"/>
  <c r="R346" i="7" l="1"/>
  <c r="R346" i="2"/>
</calcChain>
</file>

<file path=xl/sharedStrings.xml><?xml version="1.0" encoding="utf-8"?>
<sst xmlns="http://schemas.openxmlformats.org/spreadsheetml/2006/main" count="18180" uniqueCount="1434">
  <si>
    <t>Address</t>
    <phoneticPr fontId="2"/>
  </si>
  <si>
    <t>データ
基準年月</t>
  </si>
  <si>
    <t>＃</t>
  </si>
  <si>
    <t>銀行番号</t>
    <rPh sb="0" eb="2">
      <t>ギンコウ</t>
    </rPh>
    <rPh sb="2" eb="4">
      <t>バンゴウ</t>
    </rPh>
    <phoneticPr fontId="40"/>
  </si>
  <si>
    <t>銀行名称</t>
    <rPh sb="0" eb="2">
      <t>ギンコウ</t>
    </rPh>
    <rPh sb="2" eb="4">
      <t>メイショウ</t>
    </rPh>
    <phoneticPr fontId="40"/>
  </si>
  <si>
    <t>業績</t>
    <rPh sb="0" eb="2">
      <t>ギョウセキ</t>
    </rPh>
    <phoneticPr fontId="40"/>
  </si>
  <si>
    <t>連結業績</t>
    <rPh sb="0" eb="2">
      <t>レンケツ</t>
    </rPh>
    <rPh sb="2" eb="4">
      <t>ギョウセキ</t>
    </rPh>
    <phoneticPr fontId="40"/>
  </si>
  <si>
    <t>（１）　連結経営成績</t>
    <rPh sb="4" eb="6">
      <t>レンケツ</t>
    </rPh>
    <rPh sb="6" eb="8">
      <t>ケイエイ</t>
    </rPh>
    <rPh sb="8" eb="10">
      <t>セイセキ</t>
    </rPh>
    <phoneticPr fontId="40"/>
  </si>
  <si>
    <t>％は対前年増減率</t>
    <rPh sb="2" eb="5">
      <t>タイゼンネン</t>
    </rPh>
    <rPh sb="5" eb="7">
      <t>ゾウゲン</t>
    </rPh>
    <rPh sb="7" eb="8">
      <t>リツ</t>
    </rPh>
    <phoneticPr fontId="40"/>
  </si>
  <si>
    <t>経常収益</t>
    <rPh sb="0" eb="2">
      <t>ケイジョウ</t>
    </rPh>
    <rPh sb="2" eb="4">
      <t>シュウエキ</t>
    </rPh>
    <phoneticPr fontId="2"/>
  </si>
  <si>
    <t>経常利益</t>
    <rPh sb="0" eb="2">
      <t>ケイジョウ</t>
    </rPh>
    <rPh sb="2" eb="4">
      <t>リエキ</t>
    </rPh>
    <phoneticPr fontId="51"/>
  </si>
  <si>
    <t>親会社株主に帰属する当期純利益</t>
    <rPh sb="10" eb="12">
      <t>トウキ</t>
    </rPh>
    <phoneticPr fontId="51"/>
  </si>
  <si>
    <t xml:space="preserve">百万円 </t>
    <rPh sb="0" eb="2">
      <t>ヒャクマン</t>
    </rPh>
    <rPh sb="2" eb="3">
      <t>エン</t>
    </rPh>
    <phoneticPr fontId="2"/>
  </si>
  <si>
    <t xml:space="preserve">％ </t>
    <phoneticPr fontId="2"/>
  </si>
  <si>
    <t>包括利益</t>
    <rPh sb="0" eb="2">
      <t>ホウカツ</t>
    </rPh>
    <rPh sb="2" eb="4">
      <t>リエキ</t>
    </rPh>
    <phoneticPr fontId="2"/>
  </si>
  <si>
    <t>円 銭</t>
    <rPh sb="0" eb="1">
      <t>エン</t>
    </rPh>
    <rPh sb="2" eb="3">
      <t>セン</t>
    </rPh>
    <phoneticPr fontId="2"/>
  </si>
  <si>
    <t>（２）　連結財務状況</t>
    <rPh sb="4" eb="6">
      <t>レンケツ</t>
    </rPh>
    <rPh sb="6" eb="8">
      <t>ザイム</t>
    </rPh>
    <rPh sb="8" eb="10">
      <t>ジョウキョウ</t>
    </rPh>
    <phoneticPr fontId="40"/>
  </si>
  <si>
    <t>総資産</t>
    <rPh sb="0" eb="3">
      <t>ソウシサン</t>
    </rPh>
    <phoneticPr fontId="2"/>
  </si>
  <si>
    <t>純資産</t>
    <phoneticPr fontId="51"/>
  </si>
  <si>
    <t>１株当たり純資産</t>
    <phoneticPr fontId="51"/>
  </si>
  <si>
    <t xml:space="preserve">円 銭 </t>
    <rPh sb="0" eb="1">
      <t>エン</t>
    </rPh>
    <rPh sb="2" eb="3">
      <t>セン</t>
    </rPh>
    <phoneticPr fontId="2"/>
  </si>
  <si>
    <t>配当の状況</t>
    <rPh sb="0" eb="2">
      <t>ハイトウ</t>
    </rPh>
    <rPh sb="3" eb="5">
      <t>ジョウキョウ</t>
    </rPh>
    <phoneticPr fontId="40"/>
  </si>
  <si>
    <t>年間配当金</t>
    <rPh sb="0" eb="2">
      <t>ネンカン</t>
    </rPh>
    <rPh sb="2" eb="5">
      <t>ハイトウキン</t>
    </rPh>
    <phoneticPr fontId="2"/>
  </si>
  <si>
    <t>第１四半期末</t>
    <rPh sb="0" eb="1">
      <t>ダイ</t>
    </rPh>
    <rPh sb="2" eb="5">
      <t>シハンキ</t>
    </rPh>
    <rPh sb="5" eb="6">
      <t>スエ</t>
    </rPh>
    <phoneticPr fontId="2"/>
  </si>
  <si>
    <t>第２四半期末</t>
    <rPh sb="0" eb="1">
      <t>ダイ</t>
    </rPh>
    <rPh sb="2" eb="5">
      <t>シハンキ</t>
    </rPh>
    <rPh sb="5" eb="6">
      <t>スエ</t>
    </rPh>
    <phoneticPr fontId="2"/>
  </si>
  <si>
    <t>第３四半期末</t>
    <rPh sb="0" eb="1">
      <t>ダイ</t>
    </rPh>
    <rPh sb="2" eb="5">
      <t>シハンキ</t>
    </rPh>
    <rPh sb="5" eb="6">
      <t>スエ</t>
    </rPh>
    <phoneticPr fontId="2"/>
  </si>
  <si>
    <t>期末</t>
    <rPh sb="0" eb="2">
      <t>キマツ</t>
    </rPh>
    <phoneticPr fontId="2"/>
  </si>
  <si>
    <t>合計</t>
    <rPh sb="0" eb="2">
      <t>ゴウケイ</t>
    </rPh>
    <phoneticPr fontId="2"/>
  </si>
  <si>
    <t>2023年3月期</t>
    <rPh sb="4" eb="5">
      <t>ネン</t>
    </rPh>
    <rPh sb="6" eb="7">
      <t>ツキ</t>
    </rPh>
    <rPh sb="7" eb="8">
      <t>キ</t>
    </rPh>
    <phoneticPr fontId="2"/>
  </si>
  <si>
    <t>2024年3月期</t>
    <rPh sb="4" eb="5">
      <t>ネン</t>
    </rPh>
    <rPh sb="6" eb="7">
      <t>ツキ</t>
    </rPh>
    <rPh sb="7" eb="8">
      <t>キ</t>
    </rPh>
    <phoneticPr fontId="2"/>
  </si>
  <si>
    <t>　2024年3月期（予想）</t>
    <rPh sb="5" eb="6">
      <t>ネン</t>
    </rPh>
    <rPh sb="7" eb="8">
      <t>ツキ</t>
    </rPh>
    <rPh sb="8" eb="9">
      <t>キ</t>
    </rPh>
    <rPh sb="10" eb="12">
      <t>ヨソウ</t>
    </rPh>
    <phoneticPr fontId="2"/>
  </si>
  <si>
    <t>連結業績予想</t>
    <rPh sb="0" eb="2">
      <t>レンケツ</t>
    </rPh>
    <rPh sb="2" eb="4">
      <t>ギョウセキ</t>
    </rPh>
    <rPh sb="4" eb="6">
      <t>ヨソウ</t>
    </rPh>
    <phoneticPr fontId="40"/>
  </si>
  <si>
    <t>経常利益</t>
    <rPh sb="0" eb="2">
      <t>ケイジョウ</t>
    </rPh>
    <rPh sb="2" eb="4">
      <t>リエキ</t>
    </rPh>
    <phoneticPr fontId="2"/>
  </si>
  <si>
    <t>親会社株主に帰属する当期純利益</t>
    <phoneticPr fontId="51"/>
  </si>
  <si>
    <t>１株当たり当期純利益</t>
    <phoneticPr fontId="51"/>
  </si>
  <si>
    <t>通期</t>
    <rPh sb="0" eb="2">
      <t>ツウキ</t>
    </rPh>
    <phoneticPr fontId="2"/>
  </si>
  <si>
    <t>※　注記事項</t>
    <rPh sb="2" eb="4">
      <t>チュウキ</t>
    </rPh>
    <rPh sb="4" eb="6">
      <t>ジコウ</t>
    </rPh>
    <phoneticPr fontId="40"/>
  </si>
  <si>
    <t>発行済株式数（普通株式）</t>
    <rPh sb="0" eb="3">
      <t>ハッコウズ</t>
    </rPh>
    <rPh sb="3" eb="6">
      <t>カブシキスウ</t>
    </rPh>
    <rPh sb="7" eb="9">
      <t>フツウ</t>
    </rPh>
    <rPh sb="9" eb="11">
      <t>カブシキ</t>
    </rPh>
    <phoneticPr fontId="2"/>
  </si>
  <si>
    <t>期末発行株式数(自己株式を含む)</t>
  </si>
  <si>
    <t>期末自己株式数</t>
  </si>
  <si>
    <t>期中平均株式数（中間期）</t>
    <rPh sb="8" eb="11">
      <t>チュウカンキ</t>
    </rPh>
    <phoneticPr fontId="2"/>
  </si>
  <si>
    <t>（個別業績の概要）</t>
    <rPh sb="1" eb="3">
      <t>コベツ</t>
    </rPh>
    <rPh sb="3" eb="5">
      <t>ギョウセキ</t>
    </rPh>
    <rPh sb="6" eb="8">
      <t>ガイヨウ</t>
    </rPh>
    <phoneticPr fontId="40"/>
  </si>
  <si>
    <t>個別業績</t>
    <rPh sb="0" eb="2">
      <t>コベツ</t>
    </rPh>
    <rPh sb="2" eb="4">
      <t>ギョウセキ</t>
    </rPh>
    <phoneticPr fontId="40"/>
  </si>
  <si>
    <t>（１）　個別経営成績</t>
    <rPh sb="4" eb="6">
      <t>コベツ</t>
    </rPh>
    <rPh sb="6" eb="8">
      <t>ケイエイ</t>
    </rPh>
    <rPh sb="8" eb="10">
      <t>セイセキ</t>
    </rPh>
    <phoneticPr fontId="40"/>
  </si>
  <si>
    <t>経常利益</t>
    <phoneticPr fontId="51"/>
  </si>
  <si>
    <t>（２）　個別財務状況</t>
    <rPh sb="4" eb="6">
      <t>コベツ</t>
    </rPh>
    <rPh sb="6" eb="8">
      <t>ザイム</t>
    </rPh>
    <rPh sb="8" eb="10">
      <t>ジョウキョウ</t>
    </rPh>
    <phoneticPr fontId="40"/>
  </si>
  <si>
    <t>純資産</t>
    <rPh sb="0" eb="3">
      <t>ジュンシサン</t>
    </rPh>
    <phoneticPr fontId="40"/>
  </si>
  <si>
    <t>個別業績予想</t>
    <rPh sb="0" eb="2">
      <t>コベツ</t>
    </rPh>
    <rPh sb="2" eb="4">
      <t>ギョウセキ</t>
    </rPh>
    <rPh sb="4" eb="6">
      <t>ヨソウ</t>
    </rPh>
    <phoneticPr fontId="40"/>
  </si>
  <si>
    <t>当期純利益</t>
    <rPh sb="0" eb="2">
      <t>トウキ</t>
    </rPh>
    <rPh sb="2" eb="5">
      <t>ジュンリエキ</t>
    </rPh>
    <phoneticPr fontId="40"/>
  </si>
  <si>
    <t>１株当たり当期純利益</t>
    <rPh sb="1" eb="2">
      <t>カブ</t>
    </rPh>
    <rPh sb="2" eb="3">
      <t>ア</t>
    </rPh>
    <rPh sb="5" eb="7">
      <t>トウキ</t>
    </rPh>
    <rPh sb="7" eb="10">
      <t>ジュンリエキ</t>
    </rPh>
    <phoneticPr fontId="40"/>
  </si>
  <si>
    <t>（貸借対照表）</t>
    <rPh sb="1" eb="3">
      <t>タイシャク</t>
    </rPh>
    <rPh sb="3" eb="6">
      <t>タイショウヒョウ</t>
    </rPh>
    <phoneticPr fontId="40"/>
  </si>
  <si>
    <t>包括利益計算書(連結)</t>
    <phoneticPr fontId="40"/>
  </si>
  <si>
    <t>百万円</t>
    <rPh sb="0" eb="2">
      <t>ヒャクマン</t>
    </rPh>
    <rPh sb="2" eb="3">
      <t>エン</t>
    </rPh>
    <phoneticPr fontId="2"/>
  </si>
  <si>
    <t>百万円</t>
    <rPh sb="0" eb="2">
      <t>ヒャクマン</t>
    </rPh>
    <rPh sb="2" eb="3">
      <t>エン</t>
    </rPh>
    <phoneticPr fontId="40"/>
  </si>
  <si>
    <t>中間純利益</t>
  </si>
  <si>
    <t>その他の包括利益</t>
  </si>
  <si>
    <t>その他有価証券評価差額金</t>
  </si>
  <si>
    <t>繰延ヘッジ損益</t>
  </si>
  <si>
    <t>土地再評価差額金</t>
  </si>
  <si>
    <t>為替換算調整勘定</t>
  </si>
  <si>
    <t>米国会計基準適用子会社における年金債務調整額</t>
  </si>
  <si>
    <t>持分法適用会社に対する持分相当額</t>
  </si>
  <si>
    <t>持分変動差額</t>
  </si>
  <si>
    <t>退職給付に係る調整額</t>
  </si>
  <si>
    <t>その他</t>
  </si>
  <si>
    <t>中間包括利益</t>
  </si>
  <si>
    <t>親会社株主に係る中間包括利益</t>
  </si>
  <si>
    <t>非支配株主に係る中間包括利益</t>
  </si>
  <si>
    <t>純資産の部(単体)</t>
    <rPh sb="0" eb="3">
      <t>ジュンシサン</t>
    </rPh>
    <rPh sb="4" eb="5">
      <t>ブ</t>
    </rPh>
    <rPh sb="6" eb="8">
      <t>タンタイ</t>
    </rPh>
    <phoneticPr fontId="40"/>
  </si>
  <si>
    <t>資本金</t>
  </si>
  <si>
    <t>資本剰余金</t>
  </si>
  <si>
    <t>利益剰余金</t>
  </si>
  <si>
    <t>自己株式</t>
  </si>
  <si>
    <t>株主資本合計</t>
  </si>
  <si>
    <t>評価・換算差額等合計</t>
  </si>
  <si>
    <t>新株予約権</t>
  </si>
  <si>
    <t>少数株主持分</t>
  </si>
  <si>
    <t>純資産の部合計</t>
  </si>
  <si>
    <t>資本金/純資産の部合計</t>
  </si>
  <si>
    <t/>
  </si>
  <si>
    <t>（決算期）決算説明資料</t>
    <rPh sb="1" eb="4">
      <t>ケッサンキ</t>
    </rPh>
    <rPh sb="5" eb="7">
      <t>ケッサン</t>
    </rPh>
    <rPh sb="7" eb="9">
      <t>セツメイ</t>
    </rPh>
    <rPh sb="9" eb="11">
      <t>シリョウ</t>
    </rPh>
    <phoneticPr fontId="2"/>
  </si>
  <si>
    <t>Ⅰ　決算の概要</t>
    <rPh sb="2" eb="4">
      <t>ケッサン</t>
    </rPh>
    <rPh sb="5" eb="7">
      <t>ガイヨウ</t>
    </rPh>
    <phoneticPr fontId="2"/>
  </si>
  <si>
    <t>損益状況：正負符号は利益に対する向きを表しています</t>
    <rPh sb="0" eb="2">
      <t>ソンエキ</t>
    </rPh>
    <rPh sb="2" eb="4">
      <t>ジョウキョウ</t>
    </rPh>
    <phoneticPr fontId="2"/>
  </si>
  <si>
    <t>【 単体 】</t>
    <rPh sb="2" eb="4">
      <t>タンタイ</t>
    </rPh>
    <phoneticPr fontId="2"/>
  </si>
  <si>
    <t>前年比</t>
    <rPh sb="0" eb="1">
      <t>マエ</t>
    </rPh>
    <rPh sb="1" eb="2">
      <t>ネン</t>
    </rPh>
    <rPh sb="2" eb="3">
      <t>ヒ</t>
    </rPh>
    <phoneticPr fontId="2"/>
  </si>
  <si>
    <t>経常収益</t>
  </si>
  <si>
    <t>業務粗利益</t>
  </si>
  <si>
    <t>コア業務粗利益</t>
  </si>
  <si>
    <t>資金利益</t>
  </si>
  <si>
    <t>信託報酬</t>
  </si>
  <si>
    <t>役務取引等利益</t>
  </si>
  <si>
    <t>特定取引等利益</t>
  </si>
  <si>
    <t>その他業務利益</t>
  </si>
  <si>
    <t>(うち外国為替売買損益)</t>
  </si>
  <si>
    <t>(うち国債等債券損益)</t>
  </si>
  <si>
    <t>(うち金融派生商品損益)</t>
  </si>
  <si>
    <t>国内業務粗利益</t>
  </si>
  <si>
    <t>(除く国際等債券損益)</t>
  </si>
  <si>
    <t>うち信託勘定与信関係費用</t>
  </si>
  <si>
    <t>国際業務粗利益</t>
  </si>
  <si>
    <t>経費(除く臨時処理分)</t>
  </si>
  <si>
    <t>人件費</t>
  </si>
  <si>
    <t>物件費</t>
  </si>
  <si>
    <t>税金</t>
  </si>
  <si>
    <t>実質業務純益</t>
    <rPh sb="0" eb="2">
      <t>ジッシツ</t>
    </rPh>
    <rPh sb="2" eb="4">
      <t>ギョウム</t>
    </rPh>
    <rPh sb="4" eb="6">
      <t>ジュンエキ</t>
    </rPh>
    <phoneticPr fontId="2"/>
  </si>
  <si>
    <t>コア業務純益</t>
    <rPh sb="4" eb="6">
      <t>ジュンエキ</t>
    </rPh>
    <phoneticPr fontId="2"/>
  </si>
  <si>
    <t>コア業務純益（除く投信解約損益）</t>
    <rPh sb="4" eb="6">
      <t>ジュンエキ</t>
    </rPh>
    <rPh sb="7" eb="8">
      <t>ノゾ</t>
    </rPh>
    <rPh sb="9" eb="11">
      <t>トウシン</t>
    </rPh>
    <rPh sb="11" eb="13">
      <t>カイヤク</t>
    </rPh>
    <rPh sb="13" eb="15">
      <t>ソンエキ</t>
    </rPh>
    <phoneticPr fontId="2"/>
  </si>
  <si>
    <t>のれん償却額</t>
  </si>
  <si>
    <t>一般貸倒引当金等純繰入額　①</t>
    <phoneticPr fontId="2"/>
  </si>
  <si>
    <t>信託勘定不良債権処理額</t>
  </si>
  <si>
    <t>業務純益</t>
  </si>
  <si>
    <t>除く国債等債券損益</t>
  </si>
  <si>
    <t>臨時損益等</t>
  </si>
  <si>
    <t>不良債権処理額　②</t>
    <phoneticPr fontId="2"/>
  </si>
  <si>
    <t>貸出金償却</t>
  </si>
  <si>
    <t>個別貸倒引当金純繰入額</t>
  </si>
  <si>
    <t>投資損失引当金純繰入額</t>
  </si>
  <si>
    <t>偶発損失引当金純繰入額</t>
  </si>
  <si>
    <t>保証協会宛負担金</t>
  </si>
  <si>
    <t>特定海外債権引当勘定純繰入額</t>
  </si>
  <si>
    <t>その他の債権売却損等</t>
  </si>
  <si>
    <t>貸倒引当金戻入益　③</t>
    <phoneticPr fontId="2"/>
  </si>
  <si>
    <t>一般貸倒引当金等純繰入額</t>
  </si>
  <si>
    <t>偶発損失引当金戻入益</t>
  </si>
  <si>
    <t>償却債権取立益　④</t>
    <phoneticPr fontId="2"/>
  </si>
  <si>
    <t>投資損失引当金戻入益</t>
  </si>
  <si>
    <t>信託元本補填引当金戻入益</t>
  </si>
  <si>
    <t>オフバランス取引信用リスク引当金戻入益　⑤</t>
    <phoneticPr fontId="2"/>
  </si>
  <si>
    <t>株式等関係損益</t>
  </si>
  <si>
    <t>(うち株式等償却)</t>
  </si>
  <si>
    <t>金銭の信託運用損益</t>
    <rPh sb="0" eb="2">
      <t>キンセン</t>
    </rPh>
    <rPh sb="3" eb="5">
      <t>シンタク</t>
    </rPh>
    <rPh sb="5" eb="7">
      <t>ウンヨウ</t>
    </rPh>
    <rPh sb="7" eb="9">
      <t>ソンエキ</t>
    </rPh>
    <phoneticPr fontId="2"/>
  </si>
  <si>
    <t>その他臨時損益等</t>
  </si>
  <si>
    <t>経常利益</t>
  </si>
  <si>
    <t>特別損益</t>
  </si>
  <si>
    <t>固定資産処分損益</t>
  </si>
  <si>
    <t>その他の特別損益</t>
  </si>
  <si>
    <t>税金等調整前中間純利益</t>
  </si>
  <si>
    <t>法人税、住民税及び事業税</t>
  </si>
  <si>
    <t>法人税等調整額</t>
  </si>
  <si>
    <t>与信関係費用（①+②+③+④+⑤）</t>
    <rPh sb="0" eb="2">
      <t>ヨシン</t>
    </rPh>
    <rPh sb="2" eb="4">
      <t>カンケイ</t>
    </rPh>
    <rPh sb="4" eb="6">
      <t>ヒヨウ</t>
    </rPh>
    <phoneticPr fontId="2"/>
  </si>
  <si>
    <t>与信費用：正負符号は利益に対する向きを表しています</t>
    <phoneticPr fontId="2"/>
  </si>
  <si>
    <t>与信費用総額</t>
  </si>
  <si>
    <t>その他不良債権処理額</t>
  </si>
  <si>
    <t>災害関連与信費用</t>
  </si>
  <si>
    <t>貸倒引当金戻入益</t>
  </si>
  <si>
    <t>オフバランス取引信用リスク引当金戻入益</t>
  </si>
  <si>
    <t>償却債権取立益</t>
  </si>
  <si>
    <t>業務純益【 単体 】</t>
    <rPh sb="0" eb="2">
      <t>ギョウム</t>
    </rPh>
    <rPh sb="2" eb="4">
      <t>ジュンエキ</t>
    </rPh>
    <phoneticPr fontId="2"/>
  </si>
  <si>
    <t>百万円、千円（1人当たり）</t>
    <rPh sb="0" eb="2">
      <t>ヒャクマン</t>
    </rPh>
    <rPh sb="2" eb="3">
      <t>エン</t>
    </rPh>
    <rPh sb="4" eb="6">
      <t>センエン</t>
    </rPh>
    <rPh sb="8" eb="10">
      <t>ニンア</t>
    </rPh>
    <phoneticPr fontId="2"/>
  </si>
  <si>
    <t>実質業務純益</t>
  </si>
  <si>
    <t>実質業務純益/人</t>
  </si>
  <si>
    <t>コア業務純益</t>
  </si>
  <si>
    <t>コア業務純益/人</t>
  </si>
  <si>
    <t>業務純益/人</t>
  </si>
  <si>
    <t>(計算人員）</t>
    <rPh sb="1" eb="3">
      <t>ケイサン</t>
    </rPh>
    <rPh sb="3" eb="5">
      <t>ジンイン</t>
    </rPh>
    <phoneticPr fontId="2"/>
  </si>
  <si>
    <t>計算人員</t>
    <rPh sb="0" eb="2">
      <t>ケイサン</t>
    </rPh>
    <rPh sb="2" eb="4">
      <t>ジンイン</t>
    </rPh>
    <phoneticPr fontId="2"/>
  </si>
  <si>
    <t>利鞘【 単体 】</t>
    <rPh sb="0" eb="2">
      <t>リザヤ</t>
    </rPh>
    <phoneticPr fontId="2"/>
  </si>
  <si>
    <t>（１）　全店</t>
    <rPh sb="4" eb="6">
      <t>ゼンテン</t>
    </rPh>
    <phoneticPr fontId="2"/>
  </si>
  <si>
    <t>％</t>
    <phoneticPr fontId="2"/>
  </si>
  <si>
    <t>資金運用利回(Ａ)</t>
  </si>
  <si>
    <t>貸出金利回(Ｂ)</t>
  </si>
  <si>
    <t>有価証券利回</t>
  </si>
  <si>
    <t>資金調達原価(Ｃ)</t>
  </si>
  <si>
    <t>預金債券等原価(Ｄ)</t>
  </si>
  <si>
    <t>預金債券等利回(Ｅ)</t>
  </si>
  <si>
    <t>経費率</t>
  </si>
  <si>
    <t>外部負債利回</t>
  </si>
  <si>
    <t>総資金利鞘(Ａ)－(Ｃ)</t>
  </si>
  <si>
    <t>預貸金利鞘(Ｂ)－(Ｄ)</t>
  </si>
  <si>
    <t>（２）　国内業務部門</t>
    <rPh sb="4" eb="6">
      <t>コクナイ</t>
    </rPh>
    <rPh sb="6" eb="8">
      <t>ギョウム</t>
    </rPh>
    <rPh sb="8" eb="10">
      <t>ブモン</t>
    </rPh>
    <phoneticPr fontId="2"/>
  </si>
  <si>
    <t>有価証券関係損益【 単体 】</t>
    <rPh sb="0" eb="2">
      <t>ユウカ</t>
    </rPh>
    <rPh sb="2" eb="4">
      <t>ショウケン</t>
    </rPh>
    <rPh sb="4" eb="6">
      <t>カンケイ</t>
    </rPh>
    <rPh sb="6" eb="8">
      <t>ソンエキ</t>
    </rPh>
    <phoneticPr fontId="2"/>
  </si>
  <si>
    <t>国債等債券損益</t>
  </si>
  <si>
    <t>売却益</t>
  </si>
  <si>
    <t>償還益</t>
  </si>
  <si>
    <t>売却損</t>
  </si>
  <si>
    <t>償還損</t>
  </si>
  <si>
    <t>償却</t>
  </si>
  <si>
    <t>金融派生商品損益</t>
  </si>
  <si>
    <t>株式等損益</t>
  </si>
  <si>
    <t>有価証券減損処理額</t>
    <rPh sb="0" eb="2">
      <t>ユウカ</t>
    </rPh>
    <rPh sb="2" eb="4">
      <t>ショウケン</t>
    </rPh>
    <rPh sb="4" eb="6">
      <t>ゲンソン</t>
    </rPh>
    <rPh sb="6" eb="9">
      <t>ショリガク</t>
    </rPh>
    <phoneticPr fontId="2"/>
  </si>
  <si>
    <t>有価証券の評価損益【 単体 】</t>
    <rPh sb="0" eb="2">
      <t>ユウカ</t>
    </rPh>
    <rPh sb="2" eb="4">
      <t>ショウケン</t>
    </rPh>
    <rPh sb="5" eb="7">
      <t>ヒョウカ</t>
    </rPh>
    <rPh sb="7" eb="9">
      <t>ソンエキ</t>
    </rPh>
    <phoneticPr fontId="2"/>
  </si>
  <si>
    <t>評価損益</t>
    <rPh sb="0" eb="2">
      <t>ヒョウカ</t>
    </rPh>
    <rPh sb="2" eb="4">
      <t>ソンエキ</t>
    </rPh>
    <phoneticPr fontId="2"/>
  </si>
  <si>
    <t>評価益</t>
    <rPh sb="0" eb="2">
      <t>ヒョウカ</t>
    </rPh>
    <rPh sb="2" eb="3">
      <t>エキ</t>
    </rPh>
    <phoneticPr fontId="2"/>
  </si>
  <si>
    <t>評価損</t>
    <rPh sb="0" eb="2">
      <t>ヒョウカ</t>
    </rPh>
    <rPh sb="2" eb="3">
      <t>ソン</t>
    </rPh>
    <phoneticPr fontId="2"/>
  </si>
  <si>
    <t>前期末比</t>
    <rPh sb="0" eb="3">
      <t>ゼンキマツ</t>
    </rPh>
    <rPh sb="2" eb="3">
      <t>マツ</t>
    </rPh>
    <rPh sb="3" eb="4">
      <t>ヒ</t>
    </rPh>
    <phoneticPr fontId="2"/>
  </si>
  <si>
    <t>満期保有目的</t>
    <rPh sb="0" eb="2">
      <t>マンキ</t>
    </rPh>
    <rPh sb="2" eb="4">
      <t>ホユウ</t>
    </rPh>
    <rPh sb="4" eb="6">
      <t>モクテキ</t>
    </rPh>
    <phoneticPr fontId="2"/>
  </si>
  <si>
    <t>その他有価証券</t>
    <rPh sb="2" eb="3">
      <t>タ</t>
    </rPh>
    <rPh sb="3" eb="5">
      <t>ユウカ</t>
    </rPh>
    <rPh sb="5" eb="7">
      <t>ショウケン</t>
    </rPh>
    <phoneticPr fontId="2"/>
  </si>
  <si>
    <t>株式</t>
    <phoneticPr fontId="2"/>
  </si>
  <si>
    <t>債券</t>
    <rPh sb="0" eb="2">
      <t>サイケン</t>
    </rPh>
    <phoneticPr fontId="2"/>
  </si>
  <si>
    <t>その他</t>
    <rPh sb="2" eb="3">
      <t>タ</t>
    </rPh>
    <phoneticPr fontId="2"/>
  </si>
  <si>
    <t>うち外国債券</t>
    <rPh sb="2" eb="4">
      <t>ガイコク</t>
    </rPh>
    <rPh sb="4" eb="6">
      <t>サイケン</t>
    </rPh>
    <phoneticPr fontId="2"/>
  </si>
  <si>
    <t>自己資本比率</t>
    <rPh sb="0" eb="2">
      <t>ジコ</t>
    </rPh>
    <rPh sb="2" eb="4">
      <t>シホン</t>
    </rPh>
    <rPh sb="4" eb="6">
      <t>ヒリツ</t>
    </rPh>
    <phoneticPr fontId="2"/>
  </si>
  <si>
    <t>（1）　自己資本比率算出の区分・手法</t>
    <rPh sb="4" eb="6">
      <t>ジコ</t>
    </rPh>
    <rPh sb="6" eb="8">
      <t>シホン</t>
    </rPh>
    <rPh sb="8" eb="10">
      <t>ヒリツ</t>
    </rPh>
    <rPh sb="10" eb="12">
      <t>サンシュツ</t>
    </rPh>
    <rPh sb="13" eb="15">
      <t>クブン</t>
    </rPh>
    <rPh sb="16" eb="18">
      <t>シュホウ</t>
    </rPh>
    <phoneticPr fontId="2"/>
  </si>
  <si>
    <t>３月末比</t>
    <rPh sb="1" eb="2">
      <t>ツキ</t>
    </rPh>
    <rPh sb="2" eb="3">
      <t>マツ</t>
    </rPh>
    <rPh sb="3" eb="4">
      <t>ヒ</t>
    </rPh>
    <phoneticPr fontId="2"/>
  </si>
  <si>
    <t>国内国際区分</t>
  </si>
  <si>
    <t>格付手法(信用リスク)</t>
  </si>
  <si>
    <t>オペレーショナルリスク算出手法</t>
  </si>
  <si>
    <t>マーケットリスク管理有無　●</t>
  </si>
  <si>
    <t>マーケットリスク計測手法</t>
  </si>
  <si>
    <t>（標準的手法・内部格付手法）</t>
  </si>
  <si>
    <t>（２）　自己資本比率（国際統一基準行）</t>
    <rPh sb="4" eb="6">
      <t>ジコ</t>
    </rPh>
    <rPh sb="6" eb="8">
      <t>シホン</t>
    </rPh>
    <rPh sb="8" eb="10">
      <t>ヒリツ</t>
    </rPh>
    <rPh sb="11" eb="13">
      <t>コクサイ</t>
    </rPh>
    <rPh sb="13" eb="15">
      <t>トウイツ</t>
    </rPh>
    <rPh sb="15" eb="18">
      <t>キジュンコウ</t>
    </rPh>
    <phoneticPr fontId="2"/>
  </si>
  <si>
    <t>百万円、％</t>
    <rPh sb="0" eb="2">
      <t>ヒャクマン</t>
    </rPh>
    <rPh sb="2" eb="3">
      <t>エン</t>
    </rPh>
    <phoneticPr fontId="2"/>
  </si>
  <si>
    <t>【 連結 】</t>
    <rPh sb="2" eb="4">
      <t>レンケツ</t>
    </rPh>
    <phoneticPr fontId="2"/>
  </si>
  <si>
    <t>連結総自己資本比率 1(4/9)</t>
  </si>
  <si>
    <t>連結TierⅠ比率 2(5/9)</t>
  </si>
  <si>
    <t>連結普通株式等TierⅠ比率 3(6/9)</t>
  </si>
  <si>
    <t>連結総自己資本 4(5+8)</t>
  </si>
  <si>
    <t>連結TierⅠ資本 5(6＋7)</t>
  </si>
  <si>
    <t>連結普通株式等TierⅠ 6</t>
  </si>
  <si>
    <t>連結その他TierⅠ 7</t>
  </si>
  <si>
    <t>リスクアセット 9</t>
  </si>
  <si>
    <t>連結総所要自己資本額 10</t>
  </si>
  <si>
    <t>単体総自己資本比率 1(4/9)</t>
  </si>
  <si>
    <t>単体TierⅠ比率 2(5/9)</t>
  </si>
  <si>
    <t>単体普通株式等TierⅠ比率 3(6/9)</t>
  </si>
  <si>
    <t>単体総自己資本 4(5+8)</t>
  </si>
  <si>
    <t>単体TierⅠ資本 5(6＋7)</t>
  </si>
  <si>
    <t>単体普通株式等TierⅠ 6</t>
  </si>
  <si>
    <t>単体その他TierⅠ 7</t>
  </si>
  <si>
    <t>単体総所要自己資本額 10</t>
  </si>
  <si>
    <t>（３）　自己資本比率（国内基準行）</t>
    <rPh sb="4" eb="6">
      <t>ジコ</t>
    </rPh>
    <rPh sb="6" eb="8">
      <t>シホン</t>
    </rPh>
    <rPh sb="8" eb="10">
      <t>ヒリツ</t>
    </rPh>
    <rPh sb="11" eb="13">
      <t>コクナイ</t>
    </rPh>
    <rPh sb="13" eb="16">
      <t>キジュンコウ</t>
    </rPh>
    <phoneticPr fontId="2"/>
  </si>
  <si>
    <t>連結自己資本比率 1(4/5)</t>
  </si>
  <si>
    <t>コア資本に係る基礎項目の額　2</t>
  </si>
  <si>
    <t>コア資本に係る調整項目の額　3</t>
  </si>
  <si>
    <t>自己資本の額　4(2-3)</t>
  </si>
  <si>
    <t>リスクアセットの額　5</t>
  </si>
  <si>
    <t>総所要自己資本額　6</t>
  </si>
  <si>
    <t>（4）　レバレッジ比率◆対象は国際統一基準行</t>
    <rPh sb="9" eb="11">
      <t>ヒリツ</t>
    </rPh>
    <rPh sb="12" eb="14">
      <t>タイショウ</t>
    </rPh>
    <rPh sb="15" eb="17">
      <t>コクサイ</t>
    </rPh>
    <rPh sb="17" eb="19">
      <t>トウイツ</t>
    </rPh>
    <rPh sb="19" eb="21">
      <t>キジュン</t>
    </rPh>
    <rPh sb="21" eb="22">
      <t>コウ</t>
    </rPh>
    <phoneticPr fontId="2"/>
  </si>
  <si>
    <t>持株レバレッジ比率　1=2/3</t>
  </si>
  <si>
    <t>資本の額　2</t>
  </si>
  <si>
    <t>総エクポージャー額　3</t>
  </si>
  <si>
    <t>流動性カバレッジ比率　1=2/3</t>
  </si>
  <si>
    <t>算入可能適格流動資産の合計額　2</t>
  </si>
  <si>
    <t>純資金流出額　3</t>
  </si>
  <si>
    <t>ROA【 単体 】</t>
    <phoneticPr fontId="2"/>
  </si>
  <si>
    <t>ROA(実質業務純益ベース)</t>
  </si>
  <si>
    <t>ROA(コア業務純益ベース)</t>
  </si>
  <si>
    <t>ROA(業務純益ベース)</t>
  </si>
  <si>
    <t>ROA(経常利益ベース)</t>
  </si>
  <si>
    <t>ROA(中間純利益ベース)</t>
  </si>
  <si>
    <t>ROE【 単体 】</t>
    <phoneticPr fontId="2"/>
  </si>
  <si>
    <t>OHR【 単体 】</t>
    <phoneticPr fontId="2"/>
  </si>
  <si>
    <t>OHR(業務粗利益ベース)</t>
  </si>
  <si>
    <t>OHR(コア業務粗利益ベース)</t>
  </si>
  <si>
    <t>主要勘定の状況【 単体 】</t>
    <rPh sb="0" eb="2">
      <t>シュヨウ</t>
    </rPh>
    <rPh sb="2" eb="4">
      <t>カンジョウ</t>
    </rPh>
    <rPh sb="5" eb="7">
      <t>ジョウキョウ</t>
    </rPh>
    <phoneticPr fontId="2"/>
  </si>
  <si>
    <t>残高</t>
    <phoneticPr fontId="2"/>
  </si>
  <si>
    <t>A</t>
    <phoneticPr fontId="2"/>
  </si>
  <si>
    <t>平均残高</t>
    <phoneticPr fontId="2"/>
  </si>
  <si>
    <t>a</t>
    <phoneticPr fontId="2"/>
  </si>
  <si>
    <t>預金</t>
    <rPh sb="0" eb="2">
      <t>ヨキン</t>
    </rPh>
    <phoneticPr fontId="2"/>
  </si>
  <si>
    <t>B</t>
    <phoneticPr fontId="2"/>
  </si>
  <si>
    <t>b</t>
    <phoneticPr fontId="2"/>
  </si>
  <si>
    <t>譲渡性預金</t>
    <rPh sb="0" eb="3">
      <t>ジョウトセイ</t>
    </rPh>
    <rPh sb="3" eb="5">
      <t>ヨキン</t>
    </rPh>
    <phoneticPr fontId="2"/>
  </si>
  <si>
    <t>C</t>
    <phoneticPr fontId="2"/>
  </si>
  <si>
    <t>c</t>
    <phoneticPr fontId="2"/>
  </si>
  <si>
    <t>預金等</t>
    <rPh sb="0" eb="2">
      <t>ヨキン</t>
    </rPh>
    <rPh sb="2" eb="3">
      <t>ナド</t>
    </rPh>
    <phoneticPr fontId="2"/>
  </si>
  <si>
    <t>残高</t>
    <rPh sb="0" eb="2">
      <t>ザンダカ</t>
    </rPh>
    <phoneticPr fontId="2"/>
  </si>
  <si>
    <t>A+B+C</t>
    <phoneticPr fontId="2"/>
  </si>
  <si>
    <t>平均残高</t>
    <rPh sb="0" eb="2">
      <t>ヘイキン</t>
    </rPh>
    <rPh sb="2" eb="4">
      <t>ザンダカ</t>
    </rPh>
    <phoneticPr fontId="2"/>
  </si>
  <si>
    <t>a+b+c</t>
    <phoneticPr fontId="2"/>
  </si>
  <si>
    <t>貸出金</t>
    <rPh sb="0" eb="3">
      <t>カシダシキン</t>
    </rPh>
    <phoneticPr fontId="2"/>
  </si>
  <si>
    <t>有価証券</t>
    <rPh sb="0" eb="2">
      <t>ユウカ</t>
    </rPh>
    <rPh sb="2" eb="4">
      <t>ショウケン</t>
    </rPh>
    <phoneticPr fontId="2"/>
  </si>
  <si>
    <t>(預貸率/預証率）</t>
    <rPh sb="1" eb="4">
      <t>ヨタイリツ</t>
    </rPh>
    <rPh sb="5" eb="8">
      <t>ヨショウリツ</t>
    </rPh>
    <phoneticPr fontId="2"/>
  </si>
  <si>
    <t>預貸率_期末残高_全店</t>
  </si>
  <si>
    <t>預貸率_期中平均_全店</t>
  </si>
  <si>
    <t>預証率_期末残高_全店</t>
  </si>
  <si>
    <t>預証率_期中平均_全店</t>
  </si>
  <si>
    <t>中小企業等向け貸出業務の状況【 単体 】</t>
    <rPh sb="0" eb="2">
      <t>チュウショウ</t>
    </rPh>
    <rPh sb="2" eb="4">
      <t>キギョウ</t>
    </rPh>
    <rPh sb="4" eb="5">
      <t>ナド</t>
    </rPh>
    <rPh sb="5" eb="6">
      <t>ム</t>
    </rPh>
    <rPh sb="7" eb="9">
      <t>カシダシ</t>
    </rPh>
    <rPh sb="9" eb="11">
      <t>ギョウム</t>
    </rPh>
    <rPh sb="12" eb="14">
      <t>ジョウキョウ</t>
    </rPh>
    <phoneticPr fontId="2"/>
  </si>
  <si>
    <t>百万円、％、先数</t>
    <rPh sb="0" eb="2">
      <t>ヒャクマン</t>
    </rPh>
    <rPh sb="2" eb="3">
      <t>エン</t>
    </rPh>
    <rPh sb="6" eb="8">
      <t>サキスウ</t>
    </rPh>
    <phoneticPr fontId="2"/>
  </si>
  <si>
    <t>消費者ローン残高</t>
  </si>
  <si>
    <t>百万円</t>
  </si>
  <si>
    <t>住宅ローン残高</t>
  </si>
  <si>
    <t>その他ローン残高</t>
  </si>
  <si>
    <t>消費者ローン残高/貸出金残高</t>
  </si>
  <si>
    <t>％</t>
  </si>
  <si>
    <t>中小企業等向け貸出額</t>
  </si>
  <si>
    <t>総貸出金残高</t>
  </si>
  <si>
    <t>中小企業等向け貸出比率</t>
  </si>
  <si>
    <t>中小企業等貸出先先数</t>
  </si>
  <si>
    <t>先数</t>
  </si>
  <si>
    <t>総貸出先先数</t>
  </si>
  <si>
    <t>中小企業等貸出先先数比率</t>
  </si>
  <si>
    <t>有価証券の残高【 単体 】</t>
    <rPh sb="0" eb="2">
      <t>ユウカ</t>
    </rPh>
    <rPh sb="2" eb="4">
      <t>ショウケン</t>
    </rPh>
    <rPh sb="5" eb="7">
      <t>ザンダカ</t>
    </rPh>
    <phoneticPr fontId="2"/>
  </si>
  <si>
    <t>有価証券残高</t>
  </si>
  <si>
    <t>国債残高</t>
  </si>
  <si>
    <t>地方債残高</t>
  </si>
  <si>
    <t>短期社債残高</t>
  </si>
  <si>
    <t>社債残高</t>
  </si>
  <si>
    <t>株式残高</t>
  </si>
  <si>
    <t>その他の証券残高</t>
    <phoneticPr fontId="2"/>
  </si>
  <si>
    <t>うち国際業務部門残高</t>
    <phoneticPr fontId="2"/>
  </si>
  <si>
    <t>預り資産の残高【 単体 】</t>
    <rPh sb="0" eb="1">
      <t>アズカ</t>
    </rPh>
    <rPh sb="2" eb="4">
      <t>シサン</t>
    </rPh>
    <rPh sb="5" eb="7">
      <t>ザンダカ</t>
    </rPh>
    <phoneticPr fontId="2"/>
  </si>
  <si>
    <t>預り資産残高</t>
  </si>
  <si>
    <t>投資信託</t>
  </si>
  <si>
    <t>公共債</t>
  </si>
  <si>
    <t>年金保険</t>
  </si>
  <si>
    <t>外貨預金</t>
  </si>
  <si>
    <t>連結子会社</t>
  </si>
  <si>
    <t>個人預金</t>
  </si>
  <si>
    <t>個人預金＋預り資産</t>
  </si>
  <si>
    <t>預金者別残高</t>
    <rPh sb="0" eb="3">
      <t>ヨキンシャ</t>
    </rPh>
    <rPh sb="3" eb="4">
      <t>ベツ</t>
    </rPh>
    <rPh sb="4" eb="6">
      <t>ザンダカ</t>
    </rPh>
    <phoneticPr fontId="2"/>
  </si>
  <si>
    <t>(対象)</t>
  </si>
  <si>
    <t>預金残高</t>
  </si>
  <si>
    <t>うち個人</t>
  </si>
  <si>
    <t>うち法人</t>
  </si>
  <si>
    <t>一般法人</t>
  </si>
  <si>
    <t>金融機関政府公金</t>
  </si>
  <si>
    <t>公金</t>
  </si>
  <si>
    <t>金融機関</t>
  </si>
  <si>
    <t>Ⅲ　貸出金の状況</t>
    <rPh sb="2" eb="4">
      <t>カシダシ</t>
    </rPh>
    <rPh sb="4" eb="5">
      <t>キン</t>
    </rPh>
    <rPh sb="6" eb="8">
      <t>ジョウキョウ</t>
    </rPh>
    <phoneticPr fontId="2"/>
  </si>
  <si>
    <t>金融再生法開示債権及びリスク管理債権の状況【 単体 】</t>
    <rPh sb="0" eb="2">
      <t>キンユウ</t>
    </rPh>
    <rPh sb="2" eb="5">
      <t>サイセイホウ</t>
    </rPh>
    <rPh sb="5" eb="7">
      <t>カイジ</t>
    </rPh>
    <rPh sb="7" eb="9">
      <t>サイケン</t>
    </rPh>
    <rPh sb="9" eb="10">
      <t>オヨ</t>
    </rPh>
    <rPh sb="14" eb="16">
      <t>カンリ</t>
    </rPh>
    <rPh sb="16" eb="18">
      <t>サイケン</t>
    </rPh>
    <rPh sb="19" eb="21">
      <t>ジョウキョウ</t>
    </rPh>
    <phoneticPr fontId="2"/>
  </si>
  <si>
    <t>破産更生債権及びこれらに準ずる債権：a</t>
  </si>
  <si>
    <t>危険債権：b</t>
  </si>
  <si>
    <t>要管理債権：c</t>
  </si>
  <si>
    <t>３カ月以上延滞債権:d</t>
  </si>
  <si>
    <t>貸出条件緩和債権:e</t>
  </si>
  <si>
    <t>小計:ｆ=a+b+c</t>
  </si>
  <si>
    <t>正常債権：ｇ</t>
  </si>
  <si>
    <t>総与信残高：ｈ=ｆ+ｇ</t>
  </si>
  <si>
    <t>（総与信残高比）</t>
  </si>
  <si>
    <t>破産更生債権及びこれらに準ずる債権：a/ｈ</t>
  </si>
  <si>
    <t>危険債権：b/ｈ</t>
  </si>
  <si>
    <t>要管理債権：c/ｈ</t>
  </si>
  <si>
    <t>３カ月以上延滞債権:d/h</t>
  </si>
  <si>
    <t>貸出条件緩和債権:e/h</t>
  </si>
  <si>
    <t>小計:ｆ/h 不良債権比率</t>
  </si>
  <si>
    <t>正常債権：ｇ/h</t>
  </si>
  <si>
    <t>合計</t>
  </si>
  <si>
    <t>（部分直接償却実施）</t>
    <phoneticPr fontId="2"/>
  </si>
  <si>
    <t>実施の有無</t>
  </si>
  <si>
    <t>部分直接償却実施額</t>
  </si>
  <si>
    <t>金融再生法開示債権及びリスク管理債権保全状況【 単体 】</t>
    <phoneticPr fontId="2"/>
  </si>
  <si>
    <t>金融再生法債権（A)</t>
  </si>
  <si>
    <t>担保・保証等による保全額（B)</t>
  </si>
  <si>
    <t>破産更生債権担保保証</t>
  </si>
  <si>
    <t>危険債権担保保証</t>
  </si>
  <si>
    <t>要管理債権担保保証</t>
  </si>
  <si>
    <t>３カ月以上延滞債権</t>
  </si>
  <si>
    <t>貸出条件緩和債権</t>
  </si>
  <si>
    <t>非保全額（C)=（A)-（B)</t>
  </si>
  <si>
    <t>貸倒引当金（D)</t>
  </si>
  <si>
    <t>破産更生債権引当額</t>
  </si>
  <si>
    <t>危険債権引当額</t>
  </si>
  <si>
    <t>要管理債権引当額</t>
  </si>
  <si>
    <t>引当率（E)=（D)/（C)</t>
  </si>
  <si>
    <t>破産更生債権引当率</t>
  </si>
  <si>
    <t>危険債権引当率</t>
  </si>
  <si>
    <t>要管理債権引当率</t>
  </si>
  <si>
    <t>３カ月以上延滞債権引当率</t>
  </si>
  <si>
    <t>貸出条件緩和債権引当率</t>
  </si>
  <si>
    <t>保全率（F)=（B+D)/（A)</t>
  </si>
  <si>
    <t>破産更生債権保全率</t>
  </si>
  <si>
    <t>危険債権保全率</t>
  </si>
  <si>
    <t>要管理債権保全率</t>
  </si>
  <si>
    <t>３カ月以上延滞債権保全率</t>
  </si>
  <si>
    <t>貸出条件緩和債権保全率</t>
  </si>
  <si>
    <t>貸倒引当金【 単体 】</t>
    <rPh sb="0" eb="2">
      <t>カシダオレ</t>
    </rPh>
    <rPh sb="2" eb="5">
      <t>ヒキアテキン</t>
    </rPh>
    <phoneticPr fontId="2"/>
  </si>
  <si>
    <t>貸倒引当金</t>
  </si>
  <si>
    <t>一般貸倒引当金</t>
  </si>
  <si>
    <t>個別貸倒引当金</t>
  </si>
  <si>
    <t>特定海外債権引当金勘定</t>
  </si>
  <si>
    <t>偶発損失引当金</t>
  </si>
  <si>
    <t>業種別貸出金【 単体 】</t>
    <rPh sb="0" eb="2">
      <t>ギョウシュ</t>
    </rPh>
    <rPh sb="2" eb="3">
      <t>ベツ</t>
    </rPh>
    <rPh sb="3" eb="5">
      <t>カシダシ</t>
    </rPh>
    <rPh sb="5" eb="6">
      <t>キン</t>
    </rPh>
    <phoneticPr fontId="2"/>
  </si>
  <si>
    <t>製造業</t>
  </si>
  <si>
    <t>農業林業</t>
  </si>
  <si>
    <t>漁業</t>
  </si>
  <si>
    <t>鉱業、採石業、砂利採取業</t>
  </si>
  <si>
    <t>建設業</t>
  </si>
  <si>
    <t>電気、ガス、熱供給、水道業</t>
  </si>
  <si>
    <t>情報通信業</t>
  </si>
  <si>
    <t>運輸業、郵便業</t>
  </si>
  <si>
    <t>卸売業、小売業</t>
  </si>
  <si>
    <t>金融業、保険業</t>
  </si>
  <si>
    <t>不動産業、物品賃貸業</t>
  </si>
  <si>
    <t>学術研究、専門・技術サービス業a</t>
  </si>
  <si>
    <t>宿泊業、飲食サービス業b</t>
  </si>
  <si>
    <t>生活関連サービス業、娯楽業c</t>
  </si>
  <si>
    <t>教育、学習支援業d</t>
  </si>
  <si>
    <t>医療、福祉e</t>
  </si>
  <si>
    <t>その他のサービスf</t>
  </si>
  <si>
    <t>各種サービス業a+b+c+d+e+f</t>
  </si>
  <si>
    <t>地方公共団体/政府等</t>
  </si>
  <si>
    <t>業種合計(国内)</t>
  </si>
  <si>
    <t>政府等</t>
  </si>
  <si>
    <t>商工業</t>
  </si>
  <si>
    <t>海外及び特別国際金融取引勘定</t>
  </si>
  <si>
    <t>業種合計</t>
  </si>
  <si>
    <t>(業種別貸出金の構成 ％)</t>
    <phoneticPr fontId="2"/>
  </si>
  <si>
    <t>業種別金融再生法開示債権及びリスク管理債権【 単体 】</t>
    <rPh sb="0" eb="2">
      <t>ギョウシュ</t>
    </rPh>
    <rPh sb="2" eb="3">
      <t>ベツ</t>
    </rPh>
    <rPh sb="3" eb="5">
      <t>キンユウ</t>
    </rPh>
    <rPh sb="5" eb="8">
      <t>サイセイホウ</t>
    </rPh>
    <rPh sb="8" eb="10">
      <t>カイジ</t>
    </rPh>
    <rPh sb="10" eb="12">
      <t>サイケン</t>
    </rPh>
    <rPh sb="12" eb="13">
      <t>オヨ</t>
    </rPh>
    <rPh sb="17" eb="19">
      <t>カンリ</t>
    </rPh>
    <rPh sb="19" eb="21">
      <t>サイケン</t>
    </rPh>
    <rPh sb="21" eb="22">
      <t>シュッキン</t>
    </rPh>
    <phoneticPr fontId="2"/>
  </si>
  <si>
    <t>業種合計(国内）</t>
  </si>
  <si>
    <t>Ⅳ　DataBank</t>
    <phoneticPr fontId="2"/>
  </si>
  <si>
    <t>信用コスト控除後コアROA【 単体 】</t>
    <rPh sb="0" eb="2">
      <t>シンヨウ</t>
    </rPh>
    <rPh sb="5" eb="7">
      <t>コウジョ</t>
    </rPh>
    <rPh sb="7" eb="8">
      <t>アト</t>
    </rPh>
    <phoneticPr fontId="2"/>
  </si>
  <si>
    <t>コア業務純益　a</t>
  </si>
  <si>
    <t>信用コスト b</t>
  </si>
  <si>
    <t>信用コスト控除後収益 c=a+b</t>
  </si>
  <si>
    <t>総資産 d</t>
  </si>
  <si>
    <t>コアROA e=a/d×365/日数×100</t>
  </si>
  <si>
    <t>信用コスト控除ROA f=c/d×365/日数×100</t>
    <phoneticPr fontId="2"/>
  </si>
  <si>
    <t>預金等経費率【 単体 】</t>
    <rPh sb="0" eb="2">
      <t>ヨキン</t>
    </rPh>
    <rPh sb="2" eb="3">
      <t>ナド</t>
    </rPh>
    <rPh sb="3" eb="5">
      <t>ケイヒ</t>
    </rPh>
    <rPh sb="5" eb="6">
      <t>リツ</t>
    </rPh>
    <phoneticPr fontId="2"/>
  </si>
  <si>
    <t>経費率　経費/(預金債券等平均残高)</t>
  </si>
  <si>
    <t>人件費率　人件費/(預金債券等平均残高)</t>
  </si>
  <si>
    <t>物件費率　物件費/(預金債券等平均残高)</t>
  </si>
  <si>
    <t>税金率　税金/(預金債券等平均残高)</t>
  </si>
  <si>
    <t>スプレッド収益</t>
    <rPh sb="5" eb="7">
      <t>シュウエキ</t>
    </rPh>
    <phoneticPr fontId="2"/>
  </si>
  <si>
    <t>貸出金スプレッド収益 a=b×c×日数/365/100</t>
  </si>
  <si>
    <t>平均残高 b</t>
  </si>
  <si>
    <t>スプレッド幅 c=平均利回-3M期中平均</t>
  </si>
  <si>
    <t>預金スプレッド収益 d=e×f×日数/365/100</t>
  </si>
  <si>
    <t>平均残高 e</t>
  </si>
  <si>
    <t>スプレッド幅 f=3M期中平均-平均利回</t>
  </si>
  <si>
    <t>有価証券スプレッド収益 g=h×i×日数/365/100</t>
  </si>
  <si>
    <t>平均残高 h</t>
  </si>
  <si>
    <t>スプレッド幅 i=平均利回-3M期中平均</t>
  </si>
  <si>
    <t>貸出金の採算</t>
    <rPh sb="0" eb="3">
      <t>カシダシキン</t>
    </rPh>
    <rPh sb="4" eb="6">
      <t>サイサン</t>
    </rPh>
    <phoneticPr fontId="2"/>
  </si>
  <si>
    <t>預貸粗利ざや-a</t>
  </si>
  <si>
    <t>預貸利ざや-b</t>
  </si>
  <si>
    <t>与信費用率1(総与信費用)-c</t>
  </si>
  <si>
    <t>与信費用率2(債権取立益戻入益を除く)-d</t>
  </si>
  <si>
    <t>信用コスト控除後貸出金収益率1-e=a+c</t>
  </si>
  <si>
    <t>信用コスト控除後貸出金収益率2-f=a+d</t>
  </si>
  <si>
    <t>貸出金採算1-g=b+c</t>
  </si>
  <si>
    <t>貸出金採算2-h=b+d</t>
  </si>
  <si>
    <t>賄い原価到達分析</t>
    <rPh sb="0" eb="1">
      <t>マカナ</t>
    </rPh>
    <rPh sb="2" eb="4">
      <t>ゲンカ</t>
    </rPh>
    <rPh sb="4" eb="6">
      <t>トウタツ</t>
    </rPh>
    <rPh sb="6" eb="8">
      <t>ブンセキ</t>
    </rPh>
    <phoneticPr fontId="2"/>
  </si>
  <si>
    <t>（１）　預金等原価＋信用コストを賄うライン</t>
    <phoneticPr fontId="2"/>
  </si>
  <si>
    <t>預金等原価＋信用コスト</t>
    <phoneticPr fontId="2"/>
  </si>
  <si>
    <t>A=a1+a2+a3</t>
  </si>
  <si>
    <t>預金等支払費用</t>
    <phoneticPr fontId="2"/>
  </si>
  <si>
    <t>a1</t>
    <phoneticPr fontId="2"/>
  </si>
  <si>
    <t>営業経費</t>
    <phoneticPr fontId="2"/>
  </si>
  <si>
    <t>a2</t>
    <phoneticPr fontId="2"/>
  </si>
  <si>
    <t>戻入債権取立益除く与信費用</t>
    <phoneticPr fontId="2"/>
  </si>
  <si>
    <t>a3</t>
    <phoneticPr fontId="2"/>
  </si>
  <si>
    <t>貸出金利息</t>
    <phoneticPr fontId="2"/>
  </si>
  <si>
    <t>差異</t>
    <phoneticPr fontId="2"/>
  </si>
  <si>
    <t>B-A</t>
    <phoneticPr fontId="2"/>
  </si>
  <si>
    <t>賄い達成有無</t>
  </si>
  <si>
    <t>有価証券利息配当金</t>
    <phoneticPr fontId="2"/>
  </si>
  <si>
    <t>B+C-A</t>
    <phoneticPr fontId="2"/>
  </si>
  <si>
    <t>役務取引等利益</t>
    <phoneticPr fontId="2"/>
  </si>
  <si>
    <t>D</t>
    <phoneticPr fontId="2"/>
  </si>
  <si>
    <t>B+C+D-A</t>
    <phoneticPr fontId="2"/>
  </si>
  <si>
    <t>債券売買損益：4勘定</t>
    <phoneticPr fontId="2"/>
  </si>
  <si>
    <t>E</t>
    <phoneticPr fontId="2"/>
  </si>
  <si>
    <t>B+C+D+E-A</t>
  </si>
  <si>
    <t>株式関係損益：2勘定</t>
    <phoneticPr fontId="2"/>
  </si>
  <si>
    <t>F</t>
    <phoneticPr fontId="2"/>
  </si>
  <si>
    <t>B+C+D+E+F-A</t>
  </si>
  <si>
    <t>（２）　預金等原価＋信用コスト+株式配当を賄うライン</t>
    <phoneticPr fontId="2"/>
  </si>
  <si>
    <t>預金等原価＋信用コスト+配当金支払い</t>
    <phoneticPr fontId="2"/>
  </si>
  <si>
    <t>A=a1+a2+a3+a4</t>
    <phoneticPr fontId="2"/>
  </si>
  <si>
    <t>剰余金の配当</t>
    <phoneticPr fontId="2"/>
  </si>
  <si>
    <t>a4</t>
    <phoneticPr fontId="2"/>
  </si>
  <si>
    <t>B+C+D+E-A</t>
    <phoneticPr fontId="2"/>
  </si>
  <si>
    <t>B+C+D+E+F-A</t>
    <phoneticPr fontId="2"/>
  </si>
  <si>
    <t>IR会社説明会資料</t>
    <rPh sb="2" eb="4">
      <t>カイシャ</t>
    </rPh>
    <rPh sb="4" eb="7">
      <t>セツメイカイ</t>
    </rPh>
    <rPh sb="7" eb="9">
      <t>シリョウ</t>
    </rPh>
    <phoneticPr fontId="2"/>
  </si>
  <si>
    <t>決算概要</t>
    <rPh sb="0" eb="2">
      <t>ケッサン</t>
    </rPh>
    <rPh sb="2" eb="4">
      <t>ガイヨウ</t>
    </rPh>
    <phoneticPr fontId="40"/>
  </si>
  <si>
    <t>単体</t>
    <rPh sb="0" eb="2">
      <t>タンタイ</t>
    </rPh>
    <phoneticPr fontId="40"/>
  </si>
  <si>
    <t>前期比</t>
    <rPh sb="0" eb="2">
      <t>ゼンキ</t>
    </rPh>
    <rPh sb="2" eb="3">
      <t>ヒ</t>
    </rPh>
    <phoneticPr fontId="40"/>
  </si>
  <si>
    <t>業務粗利益（A)</t>
    <rPh sb="0" eb="2">
      <t>ギョウム</t>
    </rPh>
    <rPh sb="2" eb="5">
      <t>アラリエキ</t>
    </rPh>
    <phoneticPr fontId="40"/>
  </si>
  <si>
    <t>国債等債券損益（Ｂ)</t>
    <phoneticPr fontId="40"/>
  </si>
  <si>
    <t>経費（Ｃ）</t>
    <rPh sb="0" eb="2">
      <t>ケイヒ</t>
    </rPh>
    <phoneticPr fontId="40"/>
  </si>
  <si>
    <t>実質業務純益（Ａ-Ｃ）</t>
    <rPh sb="0" eb="2">
      <t>ジッシツ</t>
    </rPh>
    <rPh sb="2" eb="4">
      <t>ギョウム</t>
    </rPh>
    <rPh sb="4" eb="6">
      <t>ジュンエキ</t>
    </rPh>
    <phoneticPr fontId="40"/>
  </si>
  <si>
    <t>コア業務純益（Ａ-Ｂ-Ｃ）</t>
    <rPh sb="2" eb="4">
      <t>ギョウム</t>
    </rPh>
    <rPh sb="4" eb="6">
      <t>ジュンエキ</t>
    </rPh>
    <phoneticPr fontId="40"/>
  </si>
  <si>
    <t>除く投資信託解約損益</t>
    <rPh sb="0" eb="1">
      <t>ノゾ</t>
    </rPh>
    <rPh sb="2" eb="4">
      <t>トウシ</t>
    </rPh>
    <rPh sb="4" eb="6">
      <t>シンタク</t>
    </rPh>
    <rPh sb="6" eb="8">
      <t>カイヤク</t>
    </rPh>
    <rPh sb="8" eb="10">
      <t>ソンエキ</t>
    </rPh>
    <phoneticPr fontId="40"/>
  </si>
  <si>
    <t>一般貸倒引当金繰入額（D)</t>
    <rPh sb="0" eb="2">
      <t>イッパン</t>
    </rPh>
    <rPh sb="2" eb="4">
      <t>カシダオレ</t>
    </rPh>
    <rPh sb="4" eb="7">
      <t>ヒキアテキン</t>
    </rPh>
    <rPh sb="7" eb="10">
      <t>クリイレガク</t>
    </rPh>
    <phoneticPr fontId="40"/>
  </si>
  <si>
    <t>業務純益（A-C-D)</t>
    <rPh sb="0" eb="2">
      <t>ギョウム</t>
    </rPh>
    <rPh sb="2" eb="4">
      <t>ジュンエキ</t>
    </rPh>
    <phoneticPr fontId="40"/>
  </si>
  <si>
    <t>臨時損益</t>
    <rPh sb="0" eb="2">
      <t>リンジ</t>
    </rPh>
    <rPh sb="2" eb="4">
      <t>ソンエキ</t>
    </rPh>
    <phoneticPr fontId="40"/>
  </si>
  <si>
    <t>株式等損益（E)</t>
    <rPh sb="0" eb="2">
      <t>カブシキ</t>
    </rPh>
    <rPh sb="2" eb="3">
      <t>ナド</t>
    </rPh>
    <rPh sb="3" eb="5">
      <t>ソンエキ</t>
    </rPh>
    <phoneticPr fontId="40"/>
  </si>
  <si>
    <t>金銭の信託運用損益</t>
    <rPh sb="0" eb="2">
      <t>キンセン</t>
    </rPh>
    <rPh sb="3" eb="5">
      <t>シンタク</t>
    </rPh>
    <rPh sb="5" eb="7">
      <t>ウンヨウ</t>
    </rPh>
    <rPh sb="7" eb="9">
      <t>ソンエキ</t>
    </rPh>
    <phoneticPr fontId="40"/>
  </si>
  <si>
    <t>不良債権処理額</t>
    <rPh sb="0" eb="2">
      <t>フリョウ</t>
    </rPh>
    <rPh sb="2" eb="4">
      <t>サイケン</t>
    </rPh>
    <rPh sb="4" eb="7">
      <t>ショリガク</t>
    </rPh>
    <phoneticPr fontId="40"/>
  </si>
  <si>
    <t>経常利益</t>
    <rPh sb="0" eb="2">
      <t>ケイジョウ</t>
    </rPh>
    <rPh sb="2" eb="4">
      <t>リエキ</t>
    </rPh>
    <phoneticPr fontId="40"/>
  </si>
  <si>
    <t>特別損益</t>
    <rPh sb="0" eb="2">
      <t>トクベツ</t>
    </rPh>
    <rPh sb="2" eb="4">
      <t>ソンエキ</t>
    </rPh>
    <phoneticPr fontId="40"/>
  </si>
  <si>
    <t>固定資産処分損益</t>
    <rPh sb="0" eb="4">
      <t>コテイシサン</t>
    </rPh>
    <rPh sb="4" eb="6">
      <t>ショブン</t>
    </rPh>
    <rPh sb="6" eb="8">
      <t>ソンエキ</t>
    </rPh>
    <phoneticPr fontId="40"/>
  </si>
  <si>
    <t>有価証券関係損益（B+E)</t>
    <rPh sb="0" eb="2">
      <t>ユウカ</t>
    </rPh>
    <rPh sb="2" eb="4">
      <t>ショウケン</t>
    </rPh>
    <rPh sb="4" eb="6">
      <t>カンケイ</t>
    </rPh>
    <rPh sb="6" eb="8">
      <t>ソンエキ</t>
    </rPh>
    <phoneticPr fontId="40"/>
  </si>
  <si>
    <t>与信関係損益</t>
    <rPh sb="0" eb="2">
      <t>ヨシン</t>
    </rPh>
    <rPh sb="2" eb="4">
      <t>カンケイ</t>
    </rPh>
    <rPh sb="4" eb="6">
      <t>ソンエキ</t>
    </rPh>
    <phoneticPr fontId="40"/>
  </si>
  <si>
    <t>資金利益（単体）</t>
    <rPh sb="0" eb="2">
      <t>シキン</t>
    </rPh>
    <rPh sb="2" eb="4">
      <t>リエキ</t>
    </rPh>
    <rPh sb="5" eb="7">
      <t>タンタイ</t>
    </rPh>
    <phoneticPr fontId="40"/>
  </si>
  <si>
    <t>％</t>
    <phoneticPr fontId="40"/>
  </si>
  <si>
    <t>資金利益</t>
    <rPh sb="0" eb="2">
      <t>シキン</t>
    </rPh>
    <rPh sb="2" eb="4">
      <t>リエキ</t>
    </rPh>
    <phoneticPr fontId="40"/>
  </si>
  <si>
    <t>利回り</t>
    <rPh sb="0" eb="2">
      <t>リマワ</t>
    </rPh>
    <phoneticPr fontId="40"/>
  </si>
  <si>
    <t>貸出金利息</t>
    <rPh sb="0" eb="3">
      <t>カシダシキン</t>
    </rPh>
    <rPh sb="3" eb="5">
      <t>リソク</t>
    </rPh>
    <phoneticPr fontId="40"/>
  </si>
  <si>
    <t>貸出金利回り</t>
    <rPh sb="0" eb="3">
      <t>カシダシキン</t>
    </rPh>
    <rPh sb="3" eb="5">
      <t>リマワ</t>
    </rPh>
    <phoneticPr fontId="40"/>
  </si>
  <si>
    <t>国内業務部門</t>
    <rPh sb="0" eb="2">
      <t>コクナイ</t>
    </rPh>
    <rPh sb="2" eb="4">
      <t>ギョウム</t>
    </rPh>
    <rPh sb="4" eb="6">
      <t>ブモン</t>
    </rPh>
    <phoneticPr fontId="40"/>
  </si>
  <si>
    <t>国際業務部門</t>
    <rPh sb="0" eb="2">
      <t>コクサイ</t>
    </rPh>
    <rPh sb="2" eb="4">
      <t>ギョウム</t>
    </rPh>
    <rPh sb="4" eb="6">
      <t>ブモン</t>
    </rPh>
    <phoneticPr fontId="40"/>
  </si>
  <si>
    <t>有価証券利息配当金</t>
    <rPh sb="0" eb="2">
      <t>ユウカ</t>
    </rPh>
    <rPh sb="2" eb="4">
      <t>ショウケン</t>
    </rPh>
    <rPh sb="4" eb="6">
      <t>リソク</t>
    </rPh>
    <rPh sb="6" eb="9">
      <t>ハイトウキン</t>
    </rPh>
    <phoneticPr fontId="40"/>
  </si>
  <si>
    <t>有価証券利回り</t>
    <rPh sb="0" eb="2">
      <t>ユウカ</t>
    </rPh>
    <rPh sb="2" eb="4">
      <t>ショウケン</t>
    </rPh>
    <rPh sb="4" eb="6">
      <t>リマワ</t>
    </rPh>
    <phoneticPr fontId="40"/>
  </si>
  <si>
    <t>預金利息</t>
    <rPh sb="0" eb="2">
      <t>ヨキン</t>
    </rPh>
    <rPh sb="2" eb="4">
      <t>リソク</t>
    </rPh>
    <phoneticPr fontId="40"/>
  </si>
  <si>
    <t>資金調達利回り</t>
    <rPh sb="0" eb="2">
      <t>シキン</t>
    </rPh>
    <rPh sb="2" eb="4">
      <t>チョウタツ</t>
    </rPh>
    <rPh sb="4" eb="6">
      <t>リマワ</t>
    </rPh>
    <phoneticPr fontId="40"/>
  </si>
  <si>
    <t>スワップ支払利息等</t>
    <rPh sb="4" eb="6">
      <t>シハライ</t>
    </rPh>
    <rPh sb="6" eb="8">
      <t>リソク</t>
    </rPh>
    <rPh sb="8" eb="9">
      <t>ナド</t>
    </rPh>
    <phoneticPr fontId="40"/>
  </si>
  <si>
    <t>売現先利息</t>
  </si>
  <si>
    <t>債券貸借取引支払利息</t>
  </si>
  <si>
    <t>金利スワップ支払利息</t>
  </si>
  <si>
    <t>利回り・利鞘</t>
    <rPh sb="0" eb="2">
      <t>リマワ</t>
    </rPh>
    <rPh sb="4" eb="6">
      <t>リザヤ</t>
    </rPh>
    <phoneticPr fontId="40"/>
  </si>
  <si>
    <t>全店（国内+国際）</t>
    <rPh sb="0" eb="2">
      <t>ゼンテン</t>
    </rPh>
    <rPh sb="3" eb="5">
      <t>コクナイ</t>
    </rPh>
    <rPh sb="6" eb="8">
      <t>コクサイ</t>
    </rPh>
    <phoneticPr fontId="40"/>
  </si>
  <si>
    <t>前期比</t>
  </si>
  <si>
    <t>預貸金利回差(Ｂ)－(Ｅ)</t>
  </si>
  <si>
    <t>資金調達利回(Ｆ)</t>
  </si>
  <si>
    <t>国内</t>
    <rPh sb="0" eb="2">
      <t>コクナイ</t>
    </rPh>
    <phoneticPr fontId="40"/>
  </si>
  <si>
    <t>主要勘定の状況（貸出金/有価証券/預金等）</t>
    <rPh sb="0" eb="2">
      <t>シュヨウ</t>
    </rPh>
    <rPh sb="2" eb="4">
      <t>カンジョウ</t>
    </rPh>
    <rPh sb="5" eb="7">
      <t>ジョウキョウ</t>
    </rPh>
    <rPh sb="8" eb="11">
      <t>カシダシキン</t>
    </rPh>
    <rPh sb="12" eb="14">
      <t>ユウカ</t>
    </rPh>
    <rPh sb="14" eb="16">
      <t>ショウケン</t>
    </rPh>
    <rPh sb="17" eb="19">
      <t>ヨキン</t>
    </rPh>
    <rPh sb="19" eb="20">
      <t>ナド</t>
    </rPh>
    <phoneticPr fontId="40"/>
  </si>
  <si>
    <t>百万円、％</t>
    <rPh sb="0" eb="2">
      <t>ヒャクマン</t>
    </rPh>
    <rPh sb="2" eb="3">
      <t>エン</t>
    </rPh>
    <phoneticPr fontId="40"/>
  </si>
  <si>
    <t>（増減額）</t>
    <rPh sb="1" eb="3">
      <t>ゾウゲン</t>
    </rPh>
    <rPh sb="3" eb="4">
      <t>ガク</t>
    </rPh>
    <phoneticPr fontId="40"/>
  </si>
  <si>
    <t>（増減率）</t>
    <rPh sb="1" eb="4">
      <t>ゾウゲンリツ</t>
    </rPh>
    <phoneticPr fontId="40"/>
  </si>
  <si>
    <t>貸出金平残</t>
    <rPh sb="0" eb="3">
      <t>カシダシキン</t>
    </rPh>
    <rPh sb="3" eb="5">
      <t>ヘイザン</t>
    </rPh>
    <phoneticPr fontId="40"/>
  </si>
  <si>
    <t>貸出金合計</t>
  </si>
  <si>
    <t>有価証券平残</t>
    <rPh sb="0" eb="4">
      <t>ユウカショウケン</t>
    </rPh>
    <rPh sb="4" eb="6">
      <t>ヘイザン</t>
    </rPh>
    <phoneticPr fontId="40"/>
  </si>
  <si>
    <t>有価証券合計</t>
    <rPh sb="0" eb="2">
      <t>ユウカ</t>
    </rPh>
    <rPh sb="2" eb="4">
      <t>ショウケン</t>
    </rPh>
    <phoneticPr fontId="40"/>
  </si>
  <si>
    <t>預金等平残</t>
    <rPh sb="0" eb="2">
      <t>ヨキン</t>
    </rPh>
    <rPh sb="2" eb="3">
      <t>ナド</t>
    </rPh>
    <rPh sb="3" eb="5">
      <t>ヘイザン</t>
    </rPh>
    <phoneticPr fontId="40"/>
  </si>
  <si>
    <t>預金+譲渡性預金合計</t>
    <rPh sb="0" eb="2">
      <t>ヨキン</t>
    </rPh>
    <rPh sb="3" eb="6">
      <t>ジョウトセイ</t>
    </rPh>
    <rPh sb="6" eb="8">
      <t>ヨキン</t>
    </rPh>
    <phoneticPr fontId="40"/>
  </si>
  <si>
    <t>預金合計</t>
    <rPh sb="0" eb="2">
      <t>ヨキン</t>
    </rPh>
    <rPh sb="2" eb="4">
      <t>ゴウケイ</t>
    </rPh>
    <phoneticPr fontId="2"/>
  </si>
  <si>
    <t>預金合計</t>
    <rPh sb="0" eb="2">
      <t>ヨキン</t>
    </rPh>
    <rPh sb="2" eb="4">
      <t>ゴウケイ</t>
    </rPh>
    <phoneticPr fontId="40"/>
  </si>
  <si>
    <t>中小企業等貸出金(国内)</t>
    <phoneticPr fontId="40"/>
  </si>
  <si>
    <t>（増減）</t>
    <rPh sb="1" eb="3">
      <t>ゾウゲン</t>
    </rPh>
    <phoneticPr fontId="40"/>
  </si>
  <si>
    <t>業種別貸出金残高・金融再生法開示債権及びリスク管理債権額</t>
    <rPh sb="0" eb="3">
      <t>ギョウシュベツ</t>
    </rPh>
    <rPh sb="3" eb="6">
      <t>カシダシキン</t>
    </rPh>
    <rPh sb="6" eb="8">
      <t>ザンダカ</t>
    </rPh>
    <rPh sb="9" eb="11">
      <t>キンユウ</t>
    </rPh>
    <rPh sb="11" eb="13">
      <t>サイセイ</t>
    </rPh>
    <rPh sb="13" eb="14">
      <t>ホウ</t>
    </rPh>
    <rPh sb="14" eb="16">
      <t>カイジ</t>
    </rPh>
    <rPh sb="16" eb="18">
      <t>サイケン</t>
    </rPh>
    <rPh sb="18" eb="19">
      <t>オヨ</t>
    </rPh>
    <rPh sb="23" eb="25">
      <t>カンリ</t>
    </rPh>
    <rPh sb="25" eb="27">
      <t>サイケン</t>
    </rPh>
    <rPh sb="27" eb="28">
      <t>ガク</t>
    </rPh>
    <phoneticPr fontId="40"/>
  </si>
  <si>
    <t>業種別貸出金残高</t>
    <phoneticPr fontId="40"/>
  </si>
  <si>
    <t>増減</t>
    <rPh sb="0" eb="2">
      <t>ゾウゲン</t>
    </rPh>
    <phoneticPr fontId="40"/>
  </si>
  <si>
    <t>残高</t>
    <rPh sb="0" eb="2">
      <t>ザンダカ</t>
    </rPh>
    <phoneticPr fontId="40"/>
  </si>
  <si>
    <t>構成比</t>
    <rPh sb="0" eb="3">
      <t>コウセイヒ</t>
    </rPh>
    <phoneticPr fontId="40"/>
  </si>
  <si>
    <t>構成比</t>
    <rPh sb="0" eb="2">
      <t>コウセイ</t>
    </rPh>
    <rPh sb="2" eb="3">
      <t>ヒ</t>
    </rPh>
    <phoneticPr fontId="40"/>
  </si>
  <si>
    <t>業種別金融再生法開示債権及びリスク管理債権額</t>
    <rPh sb="0" eb="3">
      <t>ギョウシュベツ</t>
    </rPh>
    <phoneticPr fontId="40"/>
  </si>
  <si>
    <t>債権額</t>
    <rPh sb="0" eb="2">
      <t>サイケン</t>
    </rPh>
    <rPh sb="2" eb="3">
      <t>ガク</t>
    </rPh>
    <phoneticPr fontId="40"/>
  </si>
  <si>
    <t>役務取引等利益</t>
    <rPh sb="0" eb="2">
      <t>エキム</t>
    </rPh>
    <rPh sb="2" eb="4">
      <t>トリヒキ</t>
    </rPh>
    <rPh sb="4" eb="5">
      <t>ナド</t>
    </rPh>
    <rPh sb="5" eb="7">
      <t>リエキ</t>
    </rPh>
    <phoneticPr fontId="40"/>
  </si>
  <si>
    <t>役務取引等収益</t>
    <rPh sb="0" eb="2">
      <t>エキム</t>
    </rPh>
    <rPh sb="2" eb="4">
      <t>トリヒキ</t>
    </rPh>
    <rPh sb="4" eb="5">
      <t>ナド</t>
    </rPh>
    <rPh sb="5" eb="7">
      <t>シュウエキ</t>
    </rPh>
    <phoneticPr fontId="40"/>
  </si>
  <si>
    <t>うち預り資産収益額</t>
    <phoneticPr fontId="40"/>
  </si>
  <si>
    <t>役務取引等費用</t>
    <rPh sb="0" eb="2">
      <t>エキム</t>
    </rPh>
    <rPh sb="2" eb="4">
      <t>トリヒキ</t>
    </rPh>
    <rPh sb="4" eb="5">
      <t>ナド</t>
    </rPh>
    <rPh sb="5" eb="7">
      <t>ヒヨウ</t>
    </rPh>
    <phoneticPr fontId="40"/>
  </si>
  <si>
    <t>預り資産「残高」「販売」「収益」の状況</t>
    <rPh sb="0" eb="1">
      <t>アズカ</t>
    </rPh>
    <rPh sb="2" eb="4">
      <t>シサン</t>
    </rPh>
    <rPh sb="5" eb="7">
      <t>ザンダカ</t>
    </rPh>
    <rPh sb="9" eb="11">
      <t>ハンバイ</t>
    </rPh>
    <rPh sb="13" eb="15">
      <t>シュウエキ</t>
    </rPh>
    <rPh sb="17" eb="19">
      <t>ジョウキョウ</t>
    </rPh>
    <phoneticPr fontId="2"/>
  </si>
  <si>
    <t>通期</t>
    <rPh sb="0" eb="2">
      <t>ツウキ</t>
    </rPh>
    <phoneticPr fontId="40"/>
  </si>
  <si>
    <t>(残高)</t>
    <rPh sb="1" eb="3">
      <t>ザンダカ</t>
    </rPh>
    <phoneticPr fontId="40"/>
  </si>
  <si>
    <t>預り資産残高</t>
    <rPh sb="4" eb="6">
      <t>ザンダカ</t>
    </rPh>
    <phoneticPr fontId="40"/>
  </si>
  <si>
    <t>(販売額)</t>
  </si>
  <si>
    <t>預り資産販売額</t>
  </si>
  <si>
    <t>(収益額)</t>
  </si>
  <si>
    <t>預り資産収益額</t>
    <phoneticPr fontId="40"/>
  </si>
  <si>
    <t>投資信託販売手数料</t>
  </si>
  <si>
    <t>年金保険販売手数料</t>
  </si>
  <si>
    <t>役務収益に対する割合</t>
  </si>
  <si>
    <t>経費</t>
    <rPh sb="0" eb="2">
      <t>ケイヒ</t>
    </rPh>
    <phoneticPr fontId="2"/>
  </si>
  <si>
    <t>3月末比</t>
    <rPh sb="1" eb="2">
      <t>ツキ</t>
    </rPh>
    <rPh sb="2" eb="3">
      <t>マツ</t>
    </rPh>
    <rPh sb="3" eb="4">
      <t>ヒ</t>
    </rPh>
    <phoneticPr fontId="40"/>
  </si>
  <si>
    <t>差異</t>
    <rPh sb="0" eb="2">
      <t>サイ</t>
    </rPh>
    <phoneticPr fontId="40"/>
  </si>
  <si>
    <t>増減率</t>
    <rPh sb="0" eb="3">
      <t>ゾウゲンリツ</t>
    </rPh>
    <phoneticPr fontId="40"/>
  </si>
  <si>
    <t>人件費</t>
    <rPh sb="0" eb="3">
      <t>ジンケンヒ</t>
    </rPh>
    <phoneticPr fontId="2"/>
  </si>
  <si>
    <t>給料・手当</t>
    <rPh sb="0" eb="2">
      <t>キュウリョウ</t>
    </rPh>
    <rPh sb="3" eb="5">
      <t>テアテ</t>
    </rPh>
    <phoneticPr fontId="2"/>
  </si>
  <si>
    <t>退職給付費用</t>
    <rPh sb="0" eb="2">
      <t>タイショク</t>
    </rPh>
    <rPh sb="2" eb="4">
      <t>キュウフ</t>
    </rPh>
    <rPh sb="4" eb="6">
      <t>ヒヨウ</t>
    </rPh>
    <phoneticPr fontId="2"/>
  </si>
  <si>
    <t>福利厚生費</t>
    <rPh sb="0" eb="2">
      <t>フクリ</t>
    </rPh>
    <rPh sb="2" eb="5">
      <t>コウセイヒ</t>
    </rPh>
    <phoneticPr fontId="2"/>
  </si>
  <si>
    <t>物件費</t>
    <rPh sb="0" eb="3">
      <t>ブッケンヒ</t>
    </rPh>
    <phoneticPr fontId="2"/>
  </si>
  <si>
    <t>減価償却費</t>
    <rPh sb="0" eb="2">
      <t>ゲンカ</t>
    </rPh>
    <rPh sb="2" eb="4">
      <t>ショウキャク</t>
    </rPh>
    <rPh sb="4" eb="5">
      <t>ヒ</t>
    </rPh>
    <phoneticPr fontId="2"/>
  </si>
  <si>
    <t>土地建物機械賃貸借料</t>
    <rPh sb="0" eb="2">
      <t>トチ</t>
    </rPh>
    <rPh sb="2" eb="4">
      <t>タテモノ</t>
    </rPh>
    <rPh sb="4" eb="6">
      <t>キカイ</t>
    </rPh>
    <rPh sb="6" eb="8">
      <t>チンタイ</t>
    </rPh>
    <rPh sb="8" eb="10">
      <t>シャクリョウ</t>
    </rPh>
    <phoneticPr fontId="2"/>
  </si>
  <si>
    <t>業務委託費</t>
    <rPh sb="0" eb="2">
      <t>ギョウム</t>
    </rPh>
    <rPh sb="2" eb="4">
      <t>イタク</t>
    </rPh>
    <rPh sb="4" eb="5">
      <t>ヒ</t>
    </rPh>
    <phoneticPr fontId="2"/>
  </si>
  <si>
    <t>臨時雇用費</t>
    <rPh sb="0" eb="2">
      <t>リンジ</t>
    </rPh>
    <rPh sb="2" eb="4">
      <t>コヨウ</t>
    </rPh>
    <rPh sb="4" eb="5">
      <t>ヒ</t>
    </rPh>
    <phoneticPr fontId="2"/>
  </si>
  <si>
    <t>営繕費</t>
    <rPh sb="0" eb="2">
      <t>エイゼン</t>
    </rPh>
    <rPh sb="2" eb="3">
      <t>ヒ</t>
    </rPh>
    <phoneticPr fontId="2"/>
  </si>
  <si>
    <t>保守管理費</t>
    <rPh sb="0" eb="2">
      <t>ホシュ</t>
    </rPh>
    <rPh sb="2" eb="4">
      <t>カンリ</t>
    </rPh>
    <rPh sb="4" eb="5">
      <t>ヒ</t>
    </rPh>
    <phoneticPr fontId="2"/>
  </si>
  <si>
    <t>消耗品費</t>
    <rPh sb="0" eb="2">
      <t>ショウモウ</t>
    </rPh>
    <rPh sb="2" eb="3">
      <t>ヒン</t>
    </rPh>
    <rPh sb="3" eb="4">
      <t>ヒ</t>
    </rPh>
    <phoneticPr fontId="2"/>
  </si>
  <si>
    <t>給水光熱費</t>
    <rPh sb="0" eb="2">
      <t>キュウスイ</t>
    </rPh>
    <rPh sb="2" eb="5">
      <t>コウネツヒ</t>
    </rPh>
    <phoneticPr fontId="2"/>
  </si>
  <si>
    <t>旅費</t>
    <rPh sb="0" eb="2">
      <t>リョヒ</t>
    </rPh>
    <phoneticPr fontId="2"/>
  </si>
  <si>
    <t>通信費</t>
    <rPh sb="0" eb="3">
      <t>ツウシンヒ</t>
    </rPh>
    <phoneticPr fontId="2"/>
  </si>
  <si>
    <t>広告宣伝費</t>
    <rPh sb="0" eb="2">
      <t>コウコク</t>
    </rPh>
    <rPh sb="2" eb="5">
      <t>センデンヒ</t>
    </rPh>
    <phoneticPr fontId="2"/>
  </si>
  <si>
    <t>諸会費・寄付金・交際費</t>
    <rPh sb="0" eb="3">
      <t>ショカイヒ</t>
    </rPh>
    <rPh sb="4" eb="7">
      <t>キフキン</t>
    </rPh>
    <rPh sb="8" eb="10">
      <t>コウサイ</t>
    </rPh>
    <rPh sb="10" eb="11">
      <t>ヒ</t>
    </rPh>
    <phoneticPr fontId="2"/>
  </si>
  <si>
    <t>預金保険料</t>
    <rPh sb="0" eb="2">
      <t>ヨキン</t>
    </rPh>
    <rPh sb="2" eb="5">
      <t>ホケンリョウ</t>
    </rPh>
    <phoneticPr fontId="2"/>
  </si>
  <si>
    <t>税金</t>
    <rPh sb="0" eb="2">
      <t>ゼイキン</t>
    </rPh>
    <phoneticPr fontId="2"/>
  </si>
  <si>
    <t>租税公課</t>
    <rPh sb="0" eb="2">
      <t>ソゼイ</t>
    </rPh>
    <rPh sb="2" eb="4">
      <t>コウカ</t>
    </rPh>
    <phoneticPr fontId="2"/>
  </si>
  <si>
    <t>固定資産税</t>
    <rPh sb="0" eb="2">
      <t>コテイ</t>
    </rPh>
    <rPh sb="2" eb="5">
      <t>シサンゼイ</t>
    </rPh>
    <phoneticPr fontId="2"/>
  </si>
  <si>
    <t>印紙税</t>
    <rPh sb="0" eb="3">
      <t>インシゼイ</t>
    </rPh>
    <phoneticPr fontId="2"/>
  </si>
  <si>
    <t>消費税</t>
    <rPh sb="0" eb="3">
      <t>ショウヒゼイ</t>
    </rPh>
    <phoneticPr fontId="2"/>
  </si>
  <si>
    <t>営業経費</t>
    <rPh sb="0" eb="2">
      <t>エイギョウ</t>
    </rPh>
    <rPh sb="2" eb="4">
      <t>ケイヒ</t>
    </rPh>
    <phoneticPr fontId="2"/>
  </si>
  <si>
    <t>有価証券関係損益</t>
    <rPh sb="0" eb="2">
      <t>ユウカ</t>
    </rPh>
    <rPh sb="2" eb="4">
      <t>ショウケン</t>
    </rPh>
    <rPh sb="4" eb="6">
      <t>カンケイ</t>
    </rPh>
    <rPh sb="6" eb="8">
      <t>ソンエキ</t>
    </rPh>
    <phoneticPr fontId="40"/>
  </si>
  <si>
    <t>合計</t>
    <rPh sb="0" eb="2">
      <t>ゴウケイ</t>
    </rPh>
    <phoneticPr fontId="40"/>
  </si>
  <si>
    <t>評価損益</t>
    <rPh sb="0" eb="2">
      <t>ヒョウカ</t>
    </rPh>
    <rPh sb="2" eb="4">
      <t>ソンエキ</t>
    </rPh>
    <phoneticPr fontId="40"/>
  </si>
  <si>
    <t>売却損益</t>
    <rPh sb="0" eb="2">
      <t>バイキャク</t>
    </rPh>
    <rPh sb="2" eb="4">
      <t>ソンエキ</t>
    </rPh>
    <phoneticPr fontId="40"/>
  </si>
  <si>
    <t>その他有価証券</t>
  </si>
  <si>
    <t>債券</t>
  </si>
  <si>
    <t>国債</t>
  </si>
  <si>
    <t>地方債</t>
  </si>
  <si>
    <t>短期社債</t>
  </si>
  <si>
    <t>社債</t>
  </si>
  <si>
    <t>株式</t>
  </si>
  <si>
    <t>その他証券:a+b</t>
  </si>
  <si>
    <t>外国証券:a</t>
  </si>
  <si>
    <t>その他の証券:b</t>
  </si>
  <si>
    <t>残高（貸借対照表計上額）</t>
    <rPh sb="0" eb="2">
      <t>ザンダカ</t>
    </rPh>
    <rPh sb="3" eb="5">
      <t>タイシャク</t>
    </rPh>
    <rPh sb="5" eb="8">
      <t>タイショウヒョウ</t>
    </rPh>
    <rPh sb="8" eb="11">
      <t>ケイジョウガク</t>
    </rPh>
    <phoneticPr fontId="40"/>
  </si>
  <si>
    <t>有価証券ポートフォリオ</t>
    <rPh sb="0" eb="2">
      <t>ユウカ</t>
    </rPh>
    <rPh sb="2" eb="4">
      <t>ショウケン</t>
    </rPh>
    <phoneticPr fontId="40"/>
  </si>
  <si>
    <t>有価証券のデュレーション</t>
    <rPh sb="0" eb="2">
      <t>ユウカ</t>
    </rPh>
    <rPh sb="2" eb="4">
      <t>ショウケン</t>
    </rPh>
    <phoneticPr fontId="40"/>
  </si>
  <si>
    <t>百万円、年、％</t>
    <rPh sb="0" eb="2">
      <t>ヒャクマン</t>
    </rPh>
    <rPh sb="2" eb="3">
      <t>エン</t>
    </rPh>
    <rPh sb="4" eb="5">
      <t>ネン</t>
    </rPh>
    <phoneticPr fontId="2"/>
  </si>
  <si>
    <t>9月比</t>
    <rPh sb="1" eb="2">
      <t>ツキ</t>
    </rPh>
    <rPh sb="2" eb="3">
      <t>ヒ</t>
    </rPh>
    <phoneticPr fontId="40"/>
  </si>
  <si>
    <t>3月比</t>
    <rPh sb="1" eb="2">
      <t>ツキ</t>
    </rPh>
    <rPh sb="2" eb="3">
      <t>ヒ</t>
    </rPh>
    <phoneticPr fontId="40"/>
  </si>
  <si>
    <t>有価証券残高：株除く</t>
  </si>
  <si>
    <t>デュレーション</t>
  </si>
  <si>
    <t>有価証券平均利回</t>
  </si>
  <si>
    <t>有価証券評価差額：株除く</t>
  </si>
  <si>
    <t>国内部門有価証券残高：株除く</t>
  </si>
  <si>
    <t>国内部門有価証券平均利回</t>
  </si>
  <si>
    <t>円貨債券利回り</t>
  </si>
  <si>
    <t>国際部門有価証券残高</t>
  </si>
  <si>
    <t>国際部門有価証券平均利回</t>
  </si>
  <si>
    <t>外貨債券利回り</t>
  </si>
  <si>
    <t>預金者別残高</t>
    <rPh sb="0" eb="3">
      <t>ヨキンシャ</t>
    </rPh>
    <rPh sb="3" eb="4">
      <t>ベツ</t>
    </rPh>
    <rPh sb="4" eb="6">
      <t>ザンダカ</t>
    </rPh>
    <phoneticPr fontId="40"/>
  </si>
  <si>
    <t>(合計)</t>
  </si>
  <si>
    <t>顧客向けサービス業務利益</t>
    <phoneticPr fontId="40"/>
  </si>
  <si>
    <t>顧客向けｻｰﾋﾞｽ業務利益</t>
    <phoneticPr fontId="2"/>
  </si>
  <si>
    <t>(前年差異）顧客向けｻｰﾋﾞｽ業務利益</t>
  </si>
  <si>
    <t>顧客ｻｰﾋﾞｽ業務利益率</t>
    <phoneticPr fontId="2"/>
  </si>
  <si>
    <t>（A÷C×365÷期中日数）</t>
    <phoneticPr fontId="2"/>
  </si>
  <si>
    <t>預金債券等平均残高</t>
    <phoneticPr fontId="2"/>
  </si>
  <si>
    <t>≪顧客向けｻｰﾋﾞｽ業務利益_集計≫</t>
  </si>
  <si>
    <t>顧客向けｻｰﾋﾞｽ業務利益_黒字行</t>
    <phoneticPr fontId="2"/>
  </si>
  <si>
    <t>A=B+C</t>
  </si>
  <si>
    <t>黒字継続行</t>
    <phoneticPr fontId="2"/>
  </si>
  <si>
    <t>黒字転換行</t>
    <phoneticPr fontId="2"/>
  </si>
  <si>
    <t>顧客向けｻｰﾋﾞｽ業務利益_赤字行</t>
    <rPh sb="16" eb="17">
      <t>イ</t>
    </rPh>
    <phoneticPr fontId="2"/>
  </si>
  <si>
    <t>D=E+F</t>
  </si>
  <si>
    <t>赤字継続行</t>
    <phoneticPr fontId="2"/>
  </si>
  <si>
    <t>赤字転落行</t>
    <phoneticPr fontId="2"/>
  </si>
  <si>
    <t>黒字赤字未判明</t>
    <phoneticPr fontId="2"/>
  </si>
  <si>
    <t>G</t>
    <phoneticPr fontId="2"/>
  </si>
  <si>
    <t>合計（)</t>
    <phoneticPr fontId="2"/>
  </si>
  <si>
    <t>H=A+D+G</t>
    <phoneticPr fontId="2"/>
  </si>
  <si>
    <t>賄い原価到達分析</t>
    <rPh sb="0" eb="1">
      <t>マカナ</t>
    </rPh>
    <rPh sb="2" eb="4">
      <t>ゲンカ</t>
    </rPh>
    <rPh sb="4" eb="6">
      <t>トウタツ</t>
    </rPh>
    <rPh sb="6" eb="8">
      <t>ブンセキ</t>
    </rPh>
    <phoneticPr fontId="40"/>
  </si>
  <si>
    <t>資本政策（株主還元の状況）</t>
    <rPh sb="0" eb="2">
      <t>シホン</t>
    </rPh>
    <rPh sb="2" eb="4">
      <t>セイサク</t>
    </rPh>
    <rPh sb="5" eb="7">
      <t>カブヌシ</t>
    </rPh>
    <rPh sb="7" eb="9">
      <t>カンゲン</t>
    </rPh>
    <rPh sb="10" eb="12">
      <t>ジョウキョウ</t>
    </rPh>
    <phoneticPr fontId="40"/>
  </si>
  <si>
    <t>円、百万円、％</t>
    <rPh sb="0" eb="1">
      <t>エン</t>
    </rPh>
    <rPh sb="2" eb="4">
      <t>ヒャクマン</t>
    </rPh>
    <rPh sb="4" eb="5">
      <t>エン</t>
    </rPh>
    <phoneticPr fontId="2"/>
  </si>
  <si>
    <t>年間配当額(A)</t>
  </si>
  <si>
    <t>自己株式取得(B)</t>
  </si>
  <si>
    <t>株主還元額(C=A+B)</t>
  </si>
  <si>
    <t>当期純利益(D)</t>
  </si>
  <si>
    <t>配当性向(A/D×100)</t>
  </si>
  <si>
    <t>株主還元率(C/D×100)</t>
  </si>
  <si>
    <t>自己株式比率(E/F×100)</t>
  </si>
  <si>
    <t>自己株式残高(E)</t>
  </si>
  <si>
    <t>株主資本合計(F)</t>
  </si>
  <si>
    <t>１株あたり配当額</t>
    <rPh sb="1" eb="2">
      <t>カブ</t>
    </rPh>
    <rPh sb="5" eb="8">
      <t>ハイトウガク</t>
    </rPh>
    <phoneticPr fontId="2"/>
  </si>
  <si>
    <t>円</t>
    <rPh sb="0" eb="1">
      <t>エン</t>
    </rPh>
    <phoneticPr fontId="2"/>
  </si>
  <si>
    <t>有価証券報告書</t>
    <rPh sb="0" eb="2">
      <t>ユウカ</t>
    </rPh>
    <rPh sb="2" eb="4">
      <t>ショウケン</t>
    </rPh>
    <rPh sb="4" eb="7">
      <t>ホウコクショ</t>
    </rPh>
    <phoneticPr fontId="2"/>
  </si>
  <si>
    <t>主要な経営指標等の推移</t>
    <rPh sb="0" eb="2">
      <t>シュヨウ</t>
    </rPh>
    <rPh sb="3" eb="5">
      <t>ケイエイ</t>
    </rPh>
    <rPh sb="5" eb="7">
      <t>シヒョウ</t>
    </rPh>
    <rPh sb="7" eb="8">
      <t>ナド</t>
    </rPh>
    <rPh sb="9" eb="11">
      <t>スイイ</t>
    </rPh>
    <phoneticPr fontId="2"/>
  </si>
  <si>
    <t>百万円、円</t>
    <rPh sb="0" eb="2">
      <t>ヒャクマン</t>
    </rPh>
    <rPh sb="2" eb="3">
      <t>エン</t>
    </rPh>
    <rPh sb="4" eb="5">
      <t>エン</t>
    </rPh>
    <phoneticPr fontId="2"/>
  </si>
  <si>
    <t>連結経常収益</t>
    <rPh sb="0" eb="2">
      <t>レンケツ</t>
    </rPh>
    <rPh sb="2" eb="6">
      <t>ケイジョウシュウエキ</t>
    </rPh>
    <phoneticPr fontId="40"/>
  </si>
  <si>
    <t>うち連結信託報酬</t>
    <rPh sb="2" eb="4">
      <t>レンケツ</t>
    </rPh>
    <rPh sb="4" eb="6">
      <t>シンタク</t>
    </rPh>
    <rPh sb="6" eb="8">
      <t>ホウシュウ</t>
    </rPh>
    <phoneticPr fontId="40"/>
  </si>
  <si>
    <t>連結経常利益</t>
    <rPh sb="0" eb="2">
      <t>レンケツ</t>
    </rPh>
    <rPh sb="2" eb="4">
      <t>ケイジョウ</t>
    </rPh>
    <rPh sb="4" eb="6">
      <t>リエキ</t>
    </rPh>
    <phoneticPr fontId="40"/>
  </si>
  <si>
    <t>親会社株主に帰属する当期純利益</t>
  </si>
  <si>
    <t>連結包括利益</t>
    <rPh sb="0" eb="2">
      <t>レンケツ</t>
    </rPh>
    <phoneticPr fontId="40"/>
  </si>
  <si>
    <t>連結純資産額</t>
    <rPh sb="0" eb="2">
      <t>レンケツ</t>
    </rPh>
    <rPh sb="2" eb="6">
      <t>ジュンシサンガク</t>
    </rPh>
    <phoneticPr fontId="40"/>
  </si>
  <si>
    <t>連結総資産額</t>
    <rPh sb="0" eb="2">
      <t>レンケツ</t>
    </rPh>
    <rPh sb="2" eb="5">
      <t>ソウシサン</t>
    </rPh>
    <rPh sb="5" eb="6">
      <t>ガク</t>
    </rPh>
    <phoneticPr fontId="40"/>
  </si>
  <si>
    <t>１株当たり純資産</t>
  </si>
  <si>
    <t>円</t>
  </si>
  <si>
    <t>１株当たり当期純利益</t>
    <phoneticPr fontId="40"/>
  </si>
  <si>
    <t>潜在株式調整後１株当たり当期純利益</t>
  </si>
  <si>
    <t>百万円、千株、円、人</t>
    <rPh sb="0" eb="2">
      <t>ヒャクマン</t>
    </rPh>
    <rPh sb="2" eb="3">
      <t>エン</t>
    </rPh>
    <rPh sb="4" eb="6">
      <t>センカブ</t>
    </rPh>
    <rPh sb="7" eb="8">
      <t>エン</t>
    </rPh>
    <rPh sb="9" eb="10">
      <t>ニン</t>
    </rPh>
    <phoneticPr fontId="2"/>
  </si>
  <si>
    <t>経常収益</t>
    <rPh sb="0" eb="4">
      <t>ケイジョウシュウエキ</t>
    </rPh>
    <phoneticPr fontId="40"/>
  </si>
  <si>
    <t>うち信託報酬</t>
    <rPh sb="2" eb="4">
      <t>シンタク</t>
    </rPh>
    <rPh sb="4" eb="6">
      <t>ホウシュウ</t>
    </rPh>
    <phoneticPr fontId="40"/>
  </si>
  <si>
    <t>当期純利益</t>
    <phoneticPr fontId="40"/>
  </si>
  <si>
    <t>資本金</t>
    <rPh sb="0" eb="2">
      <t>シホン</t>
    </rPh>
    <rPh sb="2" eb="3">
      <t>キン</t>
    </rPh>
    <phoneticPr fontId="40"/>
  </si>
  <si>
    <t>発行済株式総数</t>
    <rPh sb="0" eb="3">
      <t>ハッコウズ</t>
    </rPh>
    <rPh sb="3" eb="5">
      <t>カブシキ</t>
    </rPh>
    <rPh sb="5" eb="7">
      <t>ソウスウ</t>
    </rPh>
    <phoneticPr fontId="40"/>
  </si>
  <si>
    <t>千株</t>
    <rPh sb="0" eb="2">
      <t>センカブ</t>
    </rPh>
    <phoneticPr fontId="40"/>
  </si>
  <si>
    <t>純資産額</t>
    <rPh sb="0" eb="3">
      <t>ジュンシサン</t>
    </rPh>
    <rPh sb="3" eb="4">
      <t>ガク</t>
    </rPh>
    <phoneticPr fontId="40"/>
  </si>
  <si>
    <t>総資産額</t>
    <rPh sb="0" eb="3">
      <t>ソウシサン</t>
    </rPh>
    <rPh sb="3" eb="4">
      <t>ガク</t>
    </rPh>
    <phoneticPr fontId="40"/>
  </si>
  <si>
    <t>預金残高</t>
    <rPh sb="0" eb="2">
      <t>ヨキン</t>
    </rPh>
    <rPh sb="2" eb="4">
      <t>ザンダカ</t>
    </rPh>
    <phoneticPr fontId="40"/>
  </si>
  <si>
    <t>貸出金残高</t>
    <rPh sb="0" eb="3">
      <t>カシダシキン</t>
    </rPh>
    <rPh sb="3" eb="5">
      <t>ザンダカ</t>
    </rPh>
    <phoneticPr fontId="40"/>
  </si>
  <si>
    <t>有価証券残高</t>
    <rPh sb="0" eb="2">
      <t>ユウカ</t>
    </rPh>
    <rPh sb="2" eb="4">
      <t>ショウケン</t>
    </rPh>
    <rPh sb="4" eb="6">
      <t>ザンダカ</t>
    </rPh>
    <phoneticPr fontId="40"/>
  </si>
  <si>
    <t>１株当たり純資産額</t>
    <rPh sb="5" eb="8">
      <t>ジュンシサン</t>
    </rPh>
    <rPh sb="8" eb="9">
      <t>ガク</t>
    </rPh>
    <phoneticPr fontId="40"/>
  </si>
  <si>
    <t>１株当たり配当額</t>
    <rPh sb="5" eb="8">
      <t>ハイトウガク</t>
    </rPh>
    <phoneticPr fontId="40"/>
  </si>
  <si>
    <t>1株当たり当期純利益</t>
    <rPh sb="5" eb="7">
      <t>トウキ</t>
    </rPh>
    <rPh sb="7" eb="10">
      <t>ジュンリエキ</t>
    </rPh>
    <phoneticPr fontId="40"/>
  </si>
  <si>
    <t>配当性向</t>
    <rPh sb="0" eb="2">
      <t>ハイトウ</t>
    </rPh>
    <rPh sb="2" eb="4">
      <t>セイコウ</t>
    </rPh>
    <phoneticPr fontId="40"/>
  </si>
  <si>
    <t>役務収支【連結】</t>
    <rPh sb="0" eb="2">
      <t>エキム</t>
    </rPh>
    <rPh sb="2" eb="4">
      <t>シュウシ</t>
    </rPh>
    <rPh sb="5" eb="7">
      <t>レンケツ</t>
    </rPh>
    <phoneticPr fontId="2"/>
  </si>
  <si>
    <t>役務取引等収益</t>
  </si>
  <si>
    <t>信託関連業務</t>
  </si>
  <si>
    <t>預金貸出業務</t>
  </si>
  <si>
    <t>為替業務</t>
  </si>
  <si>
    <t>その他商業銀行業務</t>
  </si>
  <si>
    <t>証券関連業務</t>
  </si>
  <si>
    <t>投資信託委託・投資顧問業務</t>
  </si>
  <si>
    <t>代理業務</t>
  </si>
  <si>
    <t>保護預り・貸金庫</t>
  </si>
  <si>
    <t>保証業務</t>
  </si>
  <si>
    <t>受託業務</t>
  </si>
  <si>
    <t>クレジットカード関連業務</t>
  </si>
  <si>
    <t>投資信託・保険販売業務</t>
  </si>
  <si>
    <t>うち投資信託窓販業務</t>
  </si>
  <si>
    <t>うち保険窓販業務</t>
  </si>
  <si>
    <t>リース業務</t>
  </si>
  <si>
    <t>(差異)</t>
  </si>
  <si>
    <t>役務取引等費用</t>
  </si>
  <si>
    <t>支払為替手数料</t>
  </si>
  <si>
    <t>その他の役務費用</t>
  </si>
  <si>
    <t>株主等の状況</t>
    <rPh sb="0" eb="2">
      <t>カブヌシ</t>
    </rPh>
    <rPh sb="2" eb="3">
      <t>ナド</t>
    </rPh>
    <rPh sb="4" eb="6">
      <t>ジョウキョウ</t>
    </rPh>
    <phoneticPr fontId="2"/>
  </si>
  <si>
    <t>●　大株主の状況</t>
    <rPh sb="2" eb="5">
      <t>オオカブヌシ</t>
    </rPh>
    <rPh sb="6" eb="8">
      <t>ジョウキョウ</t>
    </rPh>
    <phoneticPr fontId="2"/>
  </si>
  <si>
    <t>氏名又は名称</t>
    <rPh sb="0" eb="2">
      <t>シメイ</t>
    </rPh>
    <rPh sb="2" eb="3">
      <t>マタ</t>
    </rPh>
    <rPh sb="4" eb="6">
      <t>メイショウ</t>
    </rPh>
    <phoneticPr fontId="2"/>
  </si>
  <si>
    <t>所有株式数
千株</t>
    <rPh sb="0" eb="2">
      <t>ショユウ</t>
    </rPh>
    <rPh sb="2" eb="5">
      <t>カブシキスウ</t>
    </rPh>
    <phoneticPr fontId="2"/>
  </si>
  <si>
    <t>発行済株式（自己株式を除く）の総数に対する所有株式の割合（％）</t>
    <rPh sb="0" eb="2">
      <t>ハッコウ</t>
    </rPh>
    <rPh sb="2" eb="3">
      <t>スミ</t>
    </rPh>
    <rPh sb="3" eb="5">
      <t>カブシキ</t>
    </rPh>
    <rPh sb="6" eb="8">
      <t>ジコ</t>
    </rPh>
    <rPh sb="8" eb="10">
      <t>カブシキ</t>
    </rPh>
    <rPh sb="11" eb="12">
      <t>ノゾ</t>
    </rPh>
    <rPh sb="15" eb="17">
      <t>ソウスウ</t>
    </rPh>
    <rPh sb="18" eb="19">
      <t>タイ</t>
    </rPh>
    <rPh sb="21" eb="23">
      <t>ショユウ</t>
    </rPh>
    <rPh sb="23" eb="25">
      <t>カブシキ</t>
    </rPh>
    <rPh sb="26" eb="28">
      <t>ワリアイ</t>
    </rPh>
    <phoneticPr fontId="2"/>
  </si>
  <si>
    <t>●　株主の構成≪普通株式≫</t>
    <rPh sb="2" eb="4">
      <t>カブヌシ</t>
    </rPh>
    <rPh sb="5" eb="7">
      <t>コウセイ</t>
    </rPh>
    <rPh sb="8" eb="10">
      <t>フツウ</t>
    </rPh>
    <rPh sb="10" eb="12">
      <t>カブシキ</t>
    </rPh>
    <phoneticPr fontId="2"/>
  </si>
  <si>
    <t>％、千株</t>
    <rPh sb="2" eb="4">
      <t>センカブ</t>
    </rPh>
    <phoneticPr fontId="2"/>
  </si>
  <si>
    <t>その他の法人</t>
  </si>
  <si>
    <t>個人その他</t>
  </si>
  <si>
    <t>証券会社</t>
  </si>
  <si>
    <t>外国法人等</t>
  </si>
  <si>
    <t>政府・地方公共団体</t>
  </si>
  <si>
    <t>自己株式数（役員株式報酬制度保有ふくまず）</t>
  </si>
  <si>
    <t>退職給付債務残高等</t>
  </si>
  <si>
    <t>●　【単体】退職給付債務残高等</t>
    <rPh sb="3" eb="5">
      <t>タンタイ</t>
    </rPh>
    <rPh sb="6" eb="8">
      <t>タイショク</t>
    </rPh>
    <rPh sb="8" eb="10">
      <t>キュウフ</t>
    </rPh>
    <rPh sb="10" eb="12">
      <t>サイム</t>
    </rPh>
    <rPh sb="12" eb="14">
      <t>ザンダカ</t>
    </rPh>
    <rPh sb="14" eb="15">
      <t>トウ</t>
    </rPh>
    <phoneticPr fontId="2"/>
  </si>
  <si>
    <t>退職給付債務残高(A)</t>
  </si>
  <si>
    <t>(割引率)</t>
  </si>
  <si>
    <t>年金資産時価総額(B)</t>
  </si>
  <si>
    <t>未積立退職給付債務(C=A+B)</t>
  </si>
  <si>
    <t>非積立型制度の退職給付債務(D)</t>
  </si>
  <si>
    <t>会計変更時差異の未処理額(E)</t>
  </si>
  <si>
    <t>未認識数理計算上の差異(F)</t>
  </si>
  <si>
    <t>未認識過去勤務債務(G)</t>
  </si>
  <si>
    <t>貸借対照表計上額の純額(H=C+D+E+F+G)</t>
  </si>
  <si>
    <t>うち前払年金費用(I)</t>
  </si>
  <si>
    <t>うち退職給付引当金(J)=(H-I)</t>
  </si>
  <si>
    <t>(資産)前払年金費用</t>
  </si>
  <si>
    <t>(負債)退職給付引当金</t>
  </si>
  <si>
    <t>●　【連結】退職給付債務残高等</t>
    <phoneticPr fontId="2"/>
  </si>
  <si>
    <t>未積立退職給付債務(C)=(A+B)</t>
  </si>
  <si>
    <t>貸借対照表計上額の純額(E)=(C+D)</t>
  </si>
  <si>
    <t>うち退職給付に係る資産(F)</t>
  </si>
  <si>
    <t>うち退職給付に係る負債(G)=(E-F)</t>
  </si>
  <si>
    <t>未認識数理計算上の差異(H)</t>
  </si>
  <si>
    <t>未認識過去勤務債務(I)</t>
  </si>
  <si>
    <t>会計基準変更時差異の未処理額(J)</t>
  </si>
  <si>
    <t>退職給付に係る調整累計額(税効果控除前)(K)=(H+I+J)</t>
  </si>
  <si>
    <t>(純資産)退職給付に係る調整累計額(L)</t>
  </si>
  <si>
    <t>料率(M)=(L÷K)</t>
  </si>
  <si>
    <t>-</t>
  </si>
  <si>
    <t>(資産)退職給付に係る資産</t>
  </si>
  <si>
    <t>(負債)退職給付に係る負債</t>
  </si>
  <si>
    <t>●　年金資産の分類</t>
    <rPh sb="2" eb="4">
      <t>ネンキン</t>
    </rPh>
    <rPh sb="4" eb="6">
      <t>シサン</t>
    </rPh>
    <rPh sb="7" eb="9">
      <t>ブンルイ</t>
    </rPh>
    <phoneticPr fontId="2"/>
  </si>
  <si>
    <t>現金及び預金</t>
  </si>
  <si>
    <t>一般勘定</t>
  </si>
  <si>
    <t>●　退職給付債務などの計算の基礎</t>
    <rPh sb="2" eb="4">
      <t>タイショク</t>
    </rPh>
    <rPh sb="4" eb="6">
      <t>キュウフ</t>
    </rPh>
    <rPh sb="6" eb="8">
      <t>サイム</t>
    </rPh>
    <rPh sb="11" eb="13">
      <t>ケイサン</t>
    </rPh>
    <rPh sb="14" eb="16">
      <t>キソ</t>
    </rPh>
    <phoneticPr fontId="2"/>
  </si>
  <si>
    <t>割引率(1)</t>
  </si>
  <si>
    <t>割引率(2)</t>
  </si>
  <si>
    <t>長期期待運用収益率（1）</t>
  </si>
  <si>
    <t>長期期待運用収益率（2）</t>
  </si>
  <si>
    <t>予想昇給率(1)</t>
  </si>
  <si>
    <t>予想昇給率(2)</t>
  </si>
  <si>
    <t>監査法人報酬</t>
    <rPh sb="0" eb="4">
      <t>カンサホウジン</t>
    </rPh>
    <rPh sb="4" eb="6">
      <t>ホウシュウ</t>
    </rPh>
    <phoneticPr fontId="2"/>
  </si>
  <si>
    <t>監査_提出会社</t>
  </si>
  <si>
    <t>監査_連結子会社</t>
  </si>
  <si>
    <t>監査証明業務に基づく報酬</t>
  </si>
  <si>
    <t>非監査証明業務に基づく報酬</t>
  </si>
  <si>
    <t>報酬の合計</t>
  </si>
  <si>
    <t>独立監査人の監査報告</t>
  </si>
  <si>
    <t>文字</t>
  </si>
  <si>
    <t>連結決算日後の償還/返済予定額</t>
    <phoneticPr fontId="2"/>
  </si>
  <si>
    <t>前連結会計年度</t>
    <rPh sb="0" eb="1">
      <t>マエ</t>
    </rPh>
    <rPh sb="1" eb="3">
      <t>レンケツ</t>
    </rPh>
    <rPh sb="3" eb="5">
      <t>カイケイ</t>
    </rPh>
    <rPh sb="5" eb="7">
      <t>ネンド</t>
    </rPh>
    <phoneticPr fontId="2"/>
  </si>
  <si>
    <t>（１）資産</t>
    <rPh sb="3" eb="5">
      <t>シサン</t>
    </rPh>
    <phoneticPr fontId="2"/>
  </si>
  <si>
    <r>
      <rPr>
        <sz val="12"/>
        <color rgb="FF002060"/>
        <rFont val="Segoe UI Symbol"/>
        <family val="2"/>
      </rPr>
      <t>●</t>
    </r>
    <r>
      <rPr>
        <sz val="12"/>
        <color rgb="FF002060"/>
        <rFont val="BIZ UDP明朝 Medium"/>
        <family val="1"/>
        <charset val="128"/>
      </rPr>
      <t xml:space="preserve"> 金銭債権の連結決算日後の償還予定額:a</t>
    </r>
    <phoneticPr fontId="2"/>
  </si>
  <si>
    <t>１年以内</t>
    <phoneticPr fontId="2"/>
  </si>
  <si>
    <t>１年超
３年以内</t>
    <phoneticPr fontId="2"/>
  </si>
  <si>
    <t>３年超
５年以内</t>
    <phoneticPr fontId="2"/>
  </si>
  <si>
    <t>５年超
７年以内</t>
    <phoneticPr fontId="2"/>
  </si>
  <si>
    <t>７年超
１０年以内</t>
    <phoneticPr fontId="2"/>
  </si>
  <si>
    <t>１０年超</t>
    <phoneticPr fontId="2"/>
  </si>
  <si>
    <t>期間の定めの
ないもの</t>
    <phoneticPr fontId="2"/>
  </si>
  <si>
    <t>預け金</t>
    <phoneticPr fontId="2"/>
  </si>
  <si>
    <t>コールローンおよび買入手形</t>
  </si>
  <si>
    <t>買現先勘定</t>
  </si>
  <si>
    <t>債券貸借取引支払保証金</t>
  </si>
  <si>
    <t>償還予定
見込めない</t>
    <phoneticPr fontId="2"/>
  </si>
  <si>
    <t>買入金銭債権</t>
  </si>
  <si>
    <t>金銭の信託</t>
  </si>
  <si>
    <r>
      <rPr>
        <sz val="12"/>
        <color rgb="FF002060"/>
        <rFont val="Segoe UI Symbol"/>
        <family val="2"/>
      </rPr>
      <t>●</t>
    </r>
    <r>
      <rPr>
        <sz val="12"/>
        <color rgb="FF002060"/>
        <rFont val="BIZ UDP明朝 Medium"/>
        <family val="1"/>
        <charset val="128"/>
      </rPr>
      <t xml:space="preserve"> 満期のある有価証券の連結決算日後の償還予定額:b</t>
    </r>
    <phoneticPr fontId="2"/>
  </si>
  <si>
    <t>満期保有目的の債券</t>
  </si>
  <si>
    <t>地方債</t>
    <rPh sb="0" eb="3">
      <t>チホウサイ</t>
    </rPh>
    <phoneticPr fontId="2"/>
  </si>
  <si>
    <t>社債</t>
    <phoneticPr fontId="2"/>
  </si>
  <si>
    <t>その他の証券</t>
  </si>
  <si>
    <t>外国債券</t>
  </si>
  <si>
    <t>その他</t>
    <phoneticPr fontId="2"/>
  </si>
  <si>
    <t>その他有価証券_満期があるもの</t>
  </si>
  <si>
    <r>
      <rPr>
        <sz val="12"/>
        <color rgb="FF002060"/>
        <rFont val="Segoe UI Symbol"/>
        <family val="2"/>
      </rPr>
      <t>●</t>
    </r>
    <r>
      <rPr>
        <sz val="12"/>
        <color rgb="FF002060"/>
        <rFont val="BIZ UDP明朝 Medium"/>
        <family val="1"/>
        <charset val="128"/>
      </rPr>
      <t xml:space="preserve"> 満期のある貸出金等の連結決算日後の償還予定額:c</t>
    </r>
    <phoneticPr fontId="2"/>
  </si>
  <si>
    <t>期間の
定めなし</t>
    <phoneticPr fontId="2"/>
  </si>
  <si>
    <t>貸出金</t>
    <phoneticPr fontId="2"/>
  </si>
  <si>
    <t>外国為替</t>
  </si>
  <si>
    <t>残価補償額および
見積残存価額</t>
    <phoneticPr fontId="2"/>
  </si>
  <si>
    <t>リース債権及びリース投資資産</t>
    <phoneticPr fontId="2"/>
  </si>
  <si>
    <t>割賦売掛金</t>
  </si>
  <si>
    <t>その他(資産）</t>
  </si>
  <si>
    <t>※ 資産合計:a+b+c(表内計算）</t>
    <rPh sb="13" eb="15">
      <t>ヒョウナイ</t>
    </rPh>
    <rPh sb="15" eb="17">
      <t>ケイサン</t>
    </rPh>
    <phoneticPr fontId="2"/>
  </si>
  <si>
    <t>※ 資産合計:a+b+c(開示）</t>
    <rPh sb="13" eb="15">
      <t>カイジ</t>
    </rPh>
    <phoneticPr fontId="2"/>
  </si>
  <si>
    <t>（２）負債</t>
    <rPh sb="3" eb="5">
      <t>フサイ</t>
    </rPh>
    <phoneticPr fontId="2"/>
  </si>
  <si>
    <r>
      <rPr>
        <sz val="12"/>
        <color rgb="FF002060"/>
        <rFont val="Segoe UI Symbol"/>
        <family val="2"/>
      </rPr>
      <t>●</t>
    </r>
    <r>
      <rPr>
        <sz val="12"/>
        <color rgb="FF002060"/>
        <rFont val="BIZ UDP明朝 Medium"/>
        <family val="1"/>
        <charset val="128"/>
      </rPr>
      <t xml:space="preserve"> 有利子負債の連結決算日後の返済予定額:d</t>
    </r>
    <phoneticPr fontId="2"/>
  </si>
  <si>
    <t>積立預金</t>
  </si>
  <si>
    <t>定期預金および譲渡性預金</t>
  </si>
  <si>
    <t>債券および社債</t>
  </si>
  <si>
    <t>コールマネーおよび売渡手形</t>
  </si>
  <si>
    <t>売現先勘定</t>
    <phoneticPr fontId="2"/>
  </si>
  <si>
    <t>債券貸借取引受入担保金</t>
  </si>
  <si>
    <t>借用金</t>
    <phoneticPr fontId="2"/>
  </si>
  <si>
    <t>新株予約権付社債</t>
  </si>
  <si>
    <t>信託勘定借</t>
    <phoneticPr fontId="2"/>
  </si>
  <si>
    <t>その他(負債）</t>
    <phoneticPr fontId="2"/>
  </si>
  <si>
    <t>※ 負債合計:d(表内計算）</t>
    <rPh sb="9" eb="11">
      <t>ヒョウナイ</t>
    </rPh>
    <rPh sb="11" eb="13">
      <t>ケイサン</t>
    </rPh>
    <phoneticPr fontId="2"/>
  </si>
  <si>
    <t>※ 負債合計:d(開示）</t>
    <rPh sb="9" eb="11">
      <t>カイジ</t>
    </rPh>
    <phoneticPr fontId="2"/>
  </si>
  <si>
    <t>当連結会計年度</t>
    <rPh sb="0" eb="1">
      <t>トウ</t>
    </rPh>
    <rPh sb="1" eb="3">
      <t>レンケツ</t>
    </rPh>
    <rPh sb="3" eb="5">
      <t>カイケイ</t>
    </rPh>
    <rPh sb="5" eb="7">
      <t>ネンド</t>
    </rPh>
    <phoneticPr fontId="2"/>
  </si>
  <si>
    <t>１年以内</t>
  </si>
  <si>
    <t>１年超
３年以内</t>
  </si>
  <si>
    <t>３年超
５年以内</t>
  </si>
  <si>
    <t>５年超
７年以内</t>
  </si>
  <si>
    <t>７年超
１０年以内</t>
  </si>
  <si>
    <t>１０年超</t>
  </si>
  <si>
    <t>期間の定めの
ないもの</t>
  </si>
  <si>
    <t>償還予定
見込めない</t>
  </si>
  <si>
    <t>期間の
定めなし</t>
  </si>
  <si>
    <t>残価補償額および
見積残存価額</t>
  </si>
  <si>
    <t>金融商品の時価（連結）</t>
  </si>
  <si>
    <t>連結貸借対照表</t>
    <rPh sb="0" eb="2">
      <t>レンケツ</t>
    </rPh>
    <rPh sb="2" eb="4">
      <t>タイシャク</t>
    </rPh>
    <rPh sb="4" eb="7">
      <t>タイショウヒョウ</t>
    </rPh>
    <phoneticPr fontId="40"/>
  </si>
  <si>
    <t>時価</t>
    <rPh sb="0" eb="2">
      <t>ジカ</t>
    </rPh>
    <phoneticPr fontId="40"/>
  </si>
  <si>
    <t>差額</t>
    <rPh sb="0" eb="2">
      <t>サガク</t>
    </rPh>
    <phoneticPr fontId="40"/>
  </si>
  <si>
    <t>計上額</t>
    <rPh sb="0" eb="2">
      <t>ケイジョウ</t>
    </rPh>
    <rPh sb="2" eb="3">
      <t>ガク</t>
    </rPh>
    <phoneticPr fontId="40"/>
  </si>
  <si>
    <t>現金預け金</t>
  </si>
  <si>
    <t>コールローン及び買入手形</t>
  </si>
  <si>
    <t>特定取引資産</t>
  </si>
  <si>
    <t>売買目的有価証券</t>
  </si>
  <si>
    <t>運用目的の金銭の信託</t>
  </si>
  <si>
    <t>その他の金銭の信託</t>
  </si>
  <si>
    <t>有価証券</t>
  </si>
  <si>
    <t>関連会社株式</t>
  </si>
  <si>
    <t>貸出金：a</t>
  </si>
  <si>
    <t>貸倒引当金：b</t>
  </si>
  <si>
    <t>a+b</t>
  </si>
  <si>
    <t>リース債権及びリース投資資産</t>
  </si>
  <si>
    <t>その他資産</t>
  </si>
  <si>
    <t>割賦売掛金：a</t>
  </si>
  <si>
    <t>割賦利益繰延:b</t>
  </si>
  <si>
    <t>貸倒引当金：ｃ</t>
  </si>
  <si>
    <t>a+b+c</t>
  </si>
  <si>
    <t>デリバティブ取引</t>
  </si>
  <si>
    <t>資産計</t>
  </si>
  <si>
    <t>預金</t>
  </si>
  <si>
    <t>譲渡性預金</t>
  </si>
  <si>
    <t>コールマネー及び売渡手形</t>
  </si>
  <si>
    <t>売現先勘定</t>
  </si>
  <si>
    <t>コマーシャルペーパー</t>
  </si>
  <si>
    <t>特定取引負債</t>
  </si>
  <si>
    <t>売付商品債券等</t>
  </si>
  <si>
    <t>借用金</t>
  </si>
  <si>
    <t>信託勘定借</t>
  </si>
  <si>
    <t>受託金</t>
  </si>
  <si>
    <t>その他負債</t>
  </si>
  <si>
    <t>借入特定取引有価証券</t>
  </si>
  <si>
    <t>負債計</t>
  </si>
  <si>
    <t>ヘッジ会計が適用されていないもの</t>
  </si>
  <si>
    <t>ヘッジ会計が適用されているもの</t>
  </si>
  <si>
    <t>デリバティブ取引計</t>
  </si>
  <si>
    <t>Disclosure</t>
    <phoneticPr fontId="2"/>
  </si>
  <si>
    <t>損益</t>
    <rPh sb="0" eb="2">
      <t>ソンエキ</t>
    </rPh>
    <phoneticPr fontId="51"/>
  </si>
  <si>
    <t>粗利益</t>
    <rPh sb="0" eb="3">
      <t>アラリエキ</t>
    </rPh>
    <phoneticPr fontId="40"/>
  </si>
  <si>
    <t>計</t>
    <rPh sb="0" eb="1">
      <t>ケイ</t>
    </rPh>
    <phoneticPr fontId="40"/>
  </si>
  <si>
    <t>資金運用収益</t>
    <rPh sb="0" eb="2">
      <t>シキン</t>
    </rPh>
    <rPh sb="2" eb="4">
      <t>ウンヨウ</t>
    </rPh>
    <rPh sb="4" eb="6">
      <t>シュウエキ</t>
    </rPh>
    <phoneticPr fontId="40"/>
  </si>
  <si>
    <t>資金調達費用</t>
    <rPh sb="0" eb="2">
      <t>シキン</t>
    </rPh>
    <rPh sb="2" eb="4">
      <t>チョウタツ</t>
    </rPh>
    <rPh sb="4" eb="6">
      <t>ヒヨウ</t>
    </rPh>
    <phoneticPr fontId="40"/>
  </si>
  <si>
    <t>資金運用収支</t>
    <rPh sb="0" eb="2">
      <t>シキン</t>
    </rPh>
    <rPh sb="2" eb="4">
      <t>ウンヨウ</t>
    </rPh>
    <rPh sb="4" eb="6">
      <t>シュウシ</t>
    </rPh>
    <phoneticPr fontId="40"/>
  </si>
  <si>
    <t>信託報酬</t>
    <rPh sb="0" eb="2">
      <t>シンタク</t>
    </rPh>
    <rPh sb="2" eb="4">
      <t>ホウシュウ</t>
    </rPh>
    <phoneticPr fontId="40"/>
  </si>
  <si>
    <t>役務取引等費用</t>
    <rPh sb="0" eb="2">
      <t>エキム</t>
    </rPh>
    <rPh sb="2" eb="5">
      <t>トリヒキナド</t>
    </rPh>
    <rPh sb="5" eb="7">
      <t>ヒヨウヒヨウ</t>
    </rPh>
    <phoneticPr fontId="40"/>
  </si>
  <si>
    <t>役務取引等収支</t>
    <rPh sb="0" eb="2">
      <t>エキム</t>
    </rPh>
    <rPh sb="2" eb="5">
      <t>トリヒキナド</t>
    </rPh>
    <rPh sb="5" eb="7">
      <t>シュウシシュウシ</t>
    </rPh>
    <phoneticPr fontId="40"/>
  </si>
  <si>
    <t>特定取引等収益</t>
    <rPh sb="0" eb="2">
      <t>トクテイ</t>
    </rPh>
    <rPh sb="2" eb="4">
      <t>トリヒキ</t>
    </rPh>
    <rPh sb="4" eb="5">
      <t>ナド</t>
    </rPh>
    <rPh sb="5" eb="7">
      <t>シュウエキ</t>
    </rPh>
    <phoneticPr fontId="40"/>
  </si>
  <si>
    <t>特定取引等費用</t>
    <rPh sb="5" eb="7">
      <t>ヒヨウヒヨウ</t>
    </rPh>
    <phoneticPr fontId="40"/>
  </si>
  <si>
    <t>特定取引等収支</t>
    <rPh sb="5" eb="7">
      <t>シュウシシュウシ</t>
    </rPh>
    <phoneticPr fontId="40"/>
  </si>
  <si>
    <t>その他業務収益</t>
    <rPh sb="2" eb="3">
      <t>タ</t>
    </rPh>
    <rPh sb="3" eb="5">
      <t>ギョウム</t>
    </rPh>
    <rPh sb="5" eb="7">
      <t>シュウエキ</t>
    </rPh>
    <phoneticPr fontId="40"/>
  </si>
  <si>
    <t>その他業務費用</t>
    <rPh sb="5" eb="7">
      <t>ヒヨウヒヨウ</t>
    </rPh>
    <phoneticPr fontId="40"/>
  </si>
  <si>
    <t>その他業務収支</t>
    <rPh sb="5" eb="7">
      <t>シュウシシュウシ</t>
    </rPh>
    <phoneticPr fontId="40"/>
  </si>
  <si>
    <t>業務粗利益</t>
    <rPh sb="0" eb="2">
      <t>ギョウム</t>
    </rPh>
    <rPh sb="2" eb="5">
      <t>アラリエキ</t>
    </rPh>
    <phoneticPr fontId="40"/>
  </si>
  <si>
    <t>業務粗利益率</t>
    <rPh sb="0" eb="2">
      <t>ギョウム</t>
    </rPh>
    <rPh sb="2" eb="5">
      <t>アラリエキ</t>
    </rPh>
    <rPh sb="5" eb="6">
      <t>リツ</t>
    </rPh>
    <phoneticPr fontId="40"/>
  </si>
  <si>
    <t>業務純益</t>
    <rPh sb="0" eb="2">
      <t>ギョウム</t>
    </rPh>
    <rPh sb="2" eb="4">
      <t>ジュンエキ</t>
    </rPh>
    <phoneticPr fontId="40"/>
  </si>
  <si>
    <t>実質業務純益</t>
    <rPh sb="0" eb="2">
      <t>ジッシツ</t>
    </rPh>
    <rPh sb="2" eb="4">
      <t>ギョウム</t>
    </rPh>
    <rPh sb="4" eb="6">
      <t>ジュンエキ</t>
    </rPh>
    <phoneticPr fontId="40"/>
  </si>
  <si>
    <t>コア業務純益</t>
    <rPh sb="2" eb="4">
      <t>ギョウム</t>
    </rPh>
    <rPh sb="4" eb="6">
      <t>ジュンエキ</t>
    </rPh>
    <phoneticPr fontId="40"/>
  </si>
  <si>
    <t>コア業務純益（投資信託解約損益を除く）</t>
    <rPh sb="2" eb="4">
      <t>ギョウム</t>
    </rPh>
    <rPh sb="4" eb="6">
      <t>ジュンエキ</t>
    </rPh>
    <rPh sb="7" eb="9">
      <t>トウシ</t>
    </rPh>
    <rPh sb="9" eb="11">
      <t>シンタク</t>
    </rPh>
    <rPh sb="11" eb="13">
      <t>カイヤク</t>
    </rPh>
    <rPh sb="13" eb="15">
      <t>ソンエキ</t>
    </rPh>
    <rPh sb="16" eb="17">
      <t>ノゾ</t>
    </rPh>
    <phoneticPr fontId="40"/>
  </si>
  <si>
    <t>資金運用・調達勘定の平均残高・利息・利回り</t>
    <rPh sb="0" eb="2">
      <t>シキン</t>
    </rPh>
    <rPh sb="2" eb="4">
      <t>ウンヨウ</t>
    </rPh>
    <rPh sb="5" eb="7">
      <t>チョウタツ</t>
    </rPh>
    <rPh sb="7" eb="9">
      <t>カンジョウ</t>
    </rPh>
    <rPh sb="10" eb="12">
      <t>ヘイキン</t>
    </rPh>
    <rPh sb="12" eb="14">
      <t>ザンダカ</t>
    </rPh>
    <rPh sb="15" eb="17">
      <t>リソク</t>
    </rPh>
    <rPh sb="18" eb="20">
      <t>リマワ</t>
    </rPh>
    <phoneticPr fontId="40"/>
  </si>
  <si>
    <t>百万円.%</t>
    <rPh sb="0" eb="2">
      <t>ヒャクマン</t>
    </rPh>
    <rPh sb="2" eb="3">
      <t>エン</t>
    </rPh>
    <phoneticPr fontId="2"/>
  </si>
  <si>
    <t>資金運用勘定</t>
    <rPh sb="0" eb="2">
      <t>シキン</t>
    </rPh>
    <rPh sb="2" eb="4">
      <t>ウンヨウ</t>
    </rPh>
    <rPh sb="4" eb="6">
      <t>カンジョウ</t>
    </rPh>
    <phoneticPr fontId="40"/>
  </si>
  <si>
    <t>平均残高</t>
    <rPh sb="0" eb="2">
      <t>ヘイキン</t>
    </rPh>
    <rPh sb="2" eb="4">
      <t>ザンダカ</t>
    </rPh>
    <phoneticPr fontId="40"/>
  </si>
  <si>
    <t>利息</t>
    <rPh sb="0" eb="2">
      <t>リソク</t>
    </rPh>
    <phoneticPr fontId="40"/>
  </si>
  <si>
    <t>うち貸出金</t>
    <rPh sb="2" eb="5">
      <t>カシダシキン</t>
    </rPh>
    <phoneticPr fontId="40"/>
  </si>
  <si>
    <t>うち有価証券</t>
    <rPh sb="2" eb="4">
      <t>ユウカ</t>
    </rPh>
    <rPh sb="4" eb="6">
      <t>ショウケン</t>
    </rPh>
    <phoneticPr fontId="40"/>
  </si>
  <si>
    <t>全店資金調達勘定平均残高</t>
  </si>
  <si>
    <t>うち預金</t>
    <rPh sb="2" eb="4">
      <t>ヨキン</t>
    </rPh>
    <phoneticPr fontId="40"/>
  </si>
  <si>
    <t>うち譲渡性預金</t>
    <rPh sb="2" eb="5">
      <t>ジョウトセイ</t>
    </rPh>
    <rPh sb="5" eb="7">
      <t>ヨキン</t>
    </rPh>
    <phoneticPr fontId="40"/>
  </si>
  <si>
    <t>うち債券</t>
    <rPh sb="2" eb="4">
      <t>サイケン</t>
    </rPh>
    <phoneticPr fontId="40"/>
  </si>
  <si>
    <t>営業経費の内訳</t>
    <rPh sb="0" eb="4">
      <t>エイギョウケイヒ</t>
    </rPh>
    <rPh sb="5" eb="7">
      <t>ウチワケ</t>
    </rPh>
    <phoneticPr fontId="40"/>
  </si>
  <si>
    <t>給料・手当</t>
  </si>
  <si>
    <t>退職給付費用</t>
  </si>
  <si>
    <t>福利厚生費</t>
  </si>
  <si>
    <t>減価償却費</t>
  </si>
  <si>
    <t>土地建物機械賃貸借料</t>
  </si>
  <si>
    <t>業務委託費</t>
  </si>
  <si>
    <t>臨時雇用費</t>
  </si>
  <si>
    <t>営繕費</t>
  </si>
  <si>
    <t>保守管理費</t>
  </si>
  <si>
    <t>消耗品費</t>
  </si>
  <si>
    <t>給水光熱費</t>
  </si>
  <si>
    <t>旅費</t>
  </si>
  <si>
    <t>通信費</t>
  </si>
  <si>
    <t>広告宣伝費</t>
  </si>
  <si>
    <t>諸会費・寄付金・交際費</t>
  </si>
  <si>
    <t>預金保険料</t>
  </si>
  <si>
    <t>租税公課</t>
  </si>
  <si>
    <t>固定資産税</t>
  </si>
  <si>
    <t>印紙税</t>
  </si>
  <si>
    <t>消費税</t>
  </si>
  <si>
    <t>営業経費</t>
  </si>
  <si>
    <t>業務純益等</t>
    <rPh sb="0" eb="2">
      <t>ギョウム</t>
    </rPh>
    <rPh sb="2" eb="4">
      <t>ジュンエキ</t>
    </rPh>
    <rPh sb="4" eb="5">
      <t>ナド</t>
    </rPh>
    <phoneticPr fontId="40"/>
  </si>
  <si>
    <t>コア業務純益（投資信託解約損益を除く）</t>
    <phoneticPr fontId="51"/>
  </si>
  <si>
    <t>預金</t>
    <rPh sb="0" eb="2">
      <t>ヨキン</t>
    </rPh>
    <phoneticPr fontId="51"/>
  </si>
  <si>
    <t>預金・譲渡性預金内訳（期中平均残高・構成比）</t>
    <rPh sb="0" eb="2">
      <t>ヨキン</t>
    </rPh>
    <rPh sb="3" eb="6">
      <t>ジョウトセイ</t>
    </rPh>
    <rPh sb="6" eb="8">
      <t>ヨキン</t>
    </rPh>
    <rPh sb="8" eb="10">
      <t>ウチワケ</t>
    </rPh>
    <rPh sb="11" eb="13">
      <t>キチュウ</t>
    </rPh>
    <rPh sb="13" eb="15">
      <t>ヘイキン</t>
    </rPh>
    <rPh sb="15" eb="17">
      <t>ザンダカ</t>
    </rPh>
    <rPh sb="18" eb="20">
      <t>コウセイ</t>
    </rPh>
    <rPh sb="20" eb="21">
      <t>ヒ</t>
    </rPh>
    <phoneticPr fontId="40"/>
  </si>
  <si>
    <t>預金合計</t>
  </si>
  <si>
    <t>◇流動性預金</t>
  </si>
  <si>
    <t>◇定期預金</t>
  </si>
  <si>
    <t>うち固定金利定期預金</t>
  </si>
  <si>
    <t>うち変動金利定期預金</t>
  </si>
  <si>
    <t>◇定期積金</t>
  </si>
  <si>
    <t>◇その他預金</t>
  </si>
  <si>
    <t>定期預金の残存期間別残高</t>
    <rPh sb="0" eb="2">
      <t>テイキ</t>
    </rPh>
    <rPh sb="2" eb="4">
      <t>ヨキン</t>
    </rPh>
    <rPh sb="5" eb="7">
      <t>ザンゾン</t>
    </rPh>
    <rPh sb="7" eb="9">
      <t>キカン</t>
    </rPh>
    <rPh sb="9" eb="10">
      <t>ベツ</t>
    </rPh>
    <rPh sb="10" eb="12">
      <t>ザンダカ</t>
    </rPh>
    <phoneticPr fontId="40"/>
  </si>
  <si>
    <t>3M未満</t>
  </si>
  <si>
    <t>３M以上
6M未満</t>
    <phoneticPr fontId="40"/>
  </si>
  <si>
    <t>6M以上
1Y未満</t>
    <phoneticPr fontId="40"/>
  </si>
  <si>
    <t>1Y以上
2Y未満</t>
    <phoneticPr fontId="40"/>
  </si>
  <si>
    <t>2Y以上
3Y未満</t>
    <phoneticPr fontId="40"/>
  </si>
  <si>
    <t>3Ｙ以上</t>
  </si>
  <si>
    <t>定期預金</t>
    <rPh sb="0" eb="2">
      <t>テイキ</t>
    </rPh>
    <rPh sb="2" eb="4">
      <t>ヨキン</t>
    </rPh>
    <phoneticPr fontId="40"/>
  </si>
  <si>
    <t>固定金利定期預金</t>
    <rPh sb="0" eb="4">
      <t>コテイキンリ</t>
    </rPh>
    <rPh sb="4" eb="6">
      <t>テイキ</t>
    </rPh>
    <rPh sb="6" eb="8">
      <t>ヨキン</t>
    </rPh>
    <phoneticPr fontId="40"/>
  </si>
  <si>
    <t>変動金利定期預金</t>
    <rPh sb="0" eb="2">
      <t>ヘンドウ</t>
    </rPh>
    <rPh sb="2" eb="4">
      <t>キンリ</t>
    </rPh>
    <rPh sb="4" eb="6">
      <t>テイキ</t>
    </rPh>
    <rPh sb="6" eb="8">
      <t>ヨキン</t>
    </rPh>
    <phoneticPr fontId="40"/>
  </si>
  <si>
    <t>その他</t>
    <rPh sb="2" eb="3">
      <t>タ</t>
    </rPh>
    <phoneticPr fontId="40"/>
  </si>
  <si>
    <t>貸出金</t>
    <rPh sb="0" eb="2">
      <t>カシダシ</t>
    </rPh>
    <rPh sb="2" eb="3">
      <t>キン</t>
    </rPh>
    <phoneticPr fontId="51"/>
  </si>
  <si>
    <t>貸出金科目別残高（期中平均残高・構成比）</t>
    <rPh sb="0" eb="2">
      <t>カシダシ</t>
    </rPh>
    <rPh sb="2" eb="3">
      <t>キン</t>
    </rPh>
    <rPh sb="3" eb="5">
      <t>カモク</t>
    </rPh>
    <rPh sb="5" eb="6">
      <t>ベツ</t>
    </rPh>
    <rPh sb="6" eb="8">
      <t>ザンダカ</t>
    </rPh>
    <rPh sb="9" eb="11">
      <t>キチュウ</t>
    </rPh>
    <rPh sb="11" eb="13">
      <t>ヘイキン</t>
    </rPh>
    <rPh sb="13" eb="15">
      <t>ザンダカ</t>
    </rPh>
    <rPh sb="16" eb="18">
      <t>コウセイ</t>
    </rPh>
    <rPh sb="18" eb="19">
      <t>ヒ</t>
    </rPh>
    <phoneticPr fontId="40"/>
  </si>
  <si>
    <t>◇割引手形</t>
  </si>
  <si>
    <t>◇手形貸付</t>
  </si>
  <si>
    <t>◇証書貸付</t>
  </si>
  <si>
    <t>◇当座貸越</t>
  </si>
  <si>
    <t>◇その他</t>
  </si>
  <si>
    <t>貸出金の残存期間別残高</t>
    <rPh sb="0" eb="2">
      <t>カシダシ</t>
    </rPh>
    <rPh sb="2" eb="3">
      <t>キン</t>
    </rPh>
    <rPh sb="4" eb="6">
      <t>ザンゾン</t>
    </rPh>
    <rPh sb="6" eb="8">
      <t>キカン</t>
    </rPh>
    <rPh sb="8" eb="9">
      <t>ベツ</t>
    </rPh>
    <rPh sb="9" eb="11">
      <t>ザンダカ</t>
    </rPh>
    <phoneticPr fontId="40"/>
  </si>
  <si>
    <t>１Ｙ以下</t>
    <phoneticPr fontId="40"/>
  </si>
  <si>
    <t>１Ｙ超
３Ｙ以下</t>
    <phoneticPr fontId="40"/>
  </si>
  <si>
    <t>３Ｙ超
５Ｙ以下</t>
    <phoneticPr fontId="40"/>
  </si>
  <si>
    <t>５Ｙ超
７Ｙ以下</t>
    <phoneticPr fontId="40"/>
  </si>
  <si>
    <t>７Ｙ超
１０Ｙ以下</t>
    <phoneticPr fontId="40"/>
  </si>
  <si>
    <t>１０Y超</t>
    <rPh sb="3" eb="4">
      <t>チョウ</t>
    </rPh>
    <phoneticPr fontId="40"/>
  </si>
  <si>
    <t>期間の定めの
ないもの</t>
    <phoneticPr fontId="40"/>
  </si>
  <si>
    <t>貸出金</t>
    <rPh sb="0" eb="3">
      <t>カシダシキン</t>
    </rPh>
    <phoneticPr fontId="40"/>
  </si>
  <si>
    <t>うち固定金利</t>
    <rPh sb="2" eb="4">
      <t>コテイ</t>
    </rPh>
    <rPh sb="4" eb="6">
      <t>キンリ</t>
    </rPh>
    <phoneticPr fontId="40"/>
  </si>
  <si>
    <t>うち変動金利</t>
    <rPh sb="2" eb="4">
      <t>ヘンドウ</t>
    </rPh>
    <rPh sb="4" eb="6">
      <t>キンリ</t>
    </rPh>
    <phoneticPr fontId="40"/>
  </si>
  <si>
    <t>1Y以下を除いて、合計ラダーは表内計算</t>
    <rPh sb="2" eb="4">
      <t>イカ</t>
    </rPh>
    <rPh sb="5" eb="6">
      <t>ノゾ</t>
    </rPh>
    <rPh sb="9" eb="11">
      <t>ゴウケイ</t>
    </rPh>
    <rPh sb="15" eb="17">
      <t>ヒョウナイ</t>
    </rPh>
    <rPh sb="17" eb="19">
      <t>ケイサン</t>
    </rPh>
    <phoneticPr fontId="40"/>
  </si>
  <si>
    <t>貸出金の担保別残高</t>
    <rPh sb="0" eb="2">
      <t>カシダシ</t>
    </rPh>
    <rPh sb="2" eb="3">
      <t>キン</t>
    </rPh>
    <rPh sb="4" eb="6">
      <t>タンポ</t>
    </rPh>
    <rPh sb="6" eb="7">
      <t>ベツ</t>
    </rPh>
    <rPh sb="7" eb="9">
      <t>ザンダカ</t>
    </rPh>
    <phoneticPr fontId="40"/>
  </si>
  <si>
    <t>預金積金_担保</t>
  </si>
  <si>
    <t>有価証券_担保</t>
  </si>
  <si>
    <t>債権_担保</t>
  </si>
  <si>
    <t>商品_担保</t>
  </si>
  <si>
    <t>不動産_担保</t>
  </si>
  <si>
    <t>その他_担保</t>
  </si>
  <si>
    <t>担保計</t>
  </si>
  <si>
    <t>信用保証協会・信用保険</t>
  </si>
  <si>
    <t>保証</t>
  </si>
  <si>
    <t>保証計</t>
  </si>
  <si>
    <t>信用</t>
  </si>
  <si>
    <t>貸出金償却額</t>
    <rPh sb="0" eb="2">
      <t>カシダシ</t>
    </rPh>
    <rPh sb="2" eb="3">
      <t>キン</t>
    </rPh>
    <rPh sb="3" eb="6">
      <t>ショウキャクガク</t>
    </rPh>
    <phoneticPr fontId="40"/>
  </si>
  <si>
    <t>貸出金償却額</t>
    <rPh sb="0" eb="3">
      <t>カシダシキン</t>
    </rPh>
    <rPh sb="3" eb="6">
      <t>ショウキャクガク</t>
    </rPh>
    <phoneticPr fontId="51"/>
  </si>
  <si>
    <t>有価証券</t>
    <rPh sb="0" eb="4">
      <t>ユウカショウケン</t>
    </rPh>
    <phoneticPr fontId="51"/>
  </si>
  <si>
    <t>有価証券残高（期中平均残高・構成比）</t>
    <rPh sb="0" eb="4">
      <t>ユウカショウケン</t>
    </rPh>
    <rPh sb="4" eb="6">
      <t>ザンダカ</t>
    </rPh>
    <rPh sb="7" eb="9">
      <t>キチュウ</t>
    </rPh>
    <rPh sb="9" eb="11">
      <t>ヘイキン</t>
    </rPh>
    <rPh sb="11" eb="13">
      <t>ザンダカ</t>
    </rPh>
    <rPh sb="14" eb="16">
      <t>コウセイ</t>
    </rPh>
    <rPh sb="16" eb="17">
      <t>ヒ</t>
    </rPh>
    <phoneticPr fontId="40"/>
  </si>
  <si>
    <t>国債</t>
    <rPh sb="0" eb="2">
      <t>コクサイ</t>
    </rPh>
    <phoneticPr fontId="40"/>
  </si>
  <si>
    <t>地方債</t>
    <rPh sb="0" eb="3">
      <t>チホウサイ</t>
    </rPh>
    <phoneticPr fontId="40"/>
  </si>
  <si>
    <t>短期社債</t>
    <rPh sb="0" eb="2">
      <t>タンキ</t>
    </rPh>
    <rPh sb="2" eb="4">
      <t>シャサイ</t>
    </rPh>
    <phoneticPr fontId="40"/>
  </si>
  <si>
    <t>社債</t>
    <rPh sb="0" eb="2">
      <t>シャサイ</t>
    </rPh>
    <phoneticPr fontId="40"/>
  </si>
  <si>
    <t>株式</t>
    <rPh sb="0" eb="2">
      <t>カブシキ</t>
    </rPh>
    <phoneticPr fontId="40"/>
  </si>
  <si>
    <t>その他の証券</t>
    <rPh sb="2" eb="3">
      <t>タ</t>
    </rPh>
    <rPh sb="4" eb="6">
      <t>ショウケン</t>
    </rPh>
    <phoneticPr fontId="40"/>
  </si>
  <si>
    <t>うち外国債券</t>
    <rPh sb="2" eb="4">
      <t>ガイコク</t>
    </rPh>
    <rPh sb="4" eb="6">
      <t>サイケン</t>
    </rPh>
    <phoneticPr fontId="40"/>
  </si>
  <si>
    <t>うち外国株式</t>
    <rPh sb="2" eb="4">
      <t>ガイコク</t>
    </rPh>
    <rPh sb="4" eb="6">
      <t>カブシキ</t>
    </rPh>
    <phoneticPr fontId="40"/>
  </si>
  <si>
    <t>有価証券残高（期末残高・構成比）</t>
    <rPh sb="0" eb="4">
      <t>ユウカショウケン</t>
    </rPh>
    <rPh sb="4" eb="6">
      <t>ザンダカ</t>
    </rPh>
    <rPh sb="7" eb="9">
      <t>キマツ</t>
    </rPh>
    <rPh sb="9" eb="11">
      <t>ザンダカ</t>
    </rPh>
    <rPh sb="12" eb="14">
      <t>コウセイ</t>
    </rPh>
    <rPh sb="14" eb="15">
      <t>ヒ</t>
    </rPh>
    <phoneticPr fontId="40"/>
  </si>
  <si>
    <t>期末残高</t>
    <rPh sb="0" eb="2">
      <t>キマツ</t>
    </rPh>
    <rPh sb="2" eb="4">
      <t>ザンダカ</t>
    </rPh>
    <phoneticPr fontId="40"/>
  </si>
  <si>
    <t>有価証券の残存期間別残高</t>
    <rPh sb="0" eb="2">
      <t>ユウカ</t>
    </rPh>
    <rPh sb="2" eb="4">
      <t>ショウケン</t>
    </rPh>
    <rPh sb="5" eb="7">
      <t>ザンゾン</t>
    </rPh>
    <rPh sb="7" eb="9">
      <t>キカン</t>
    </rPh>
    <rPh sb="9" eb="10">
      <t>ベツ</t>
    </rPh>
    <rPh sb="10" eb="12">
      <t>ザンダカ</t>
    </rPh>
    <phoneticPr fontId="40"/>
  </si>
  <si>
    <t>時価情報</t>
    <rPh sb="0" eb="2">
      <t>ジカ</t>
    </rPh>
    <rPh sb="2" eb="4">
      <t>ジョウホウ</t>
    </rPh>
    <phoneticPr fontId="51"/>
  </si>
  <si>
    <t>有価証券の時価等情報</t>
    <rPh sb="0" eb="2">
      <t>ユウカ</t>
    </rPh>
    <rPh sb="2" eb="4">
      <t>ショウケン</t>
    </rPh>
    <rPh sb="5" eb="7">
      <t>ジカ</t>
    </rPh>
    <rPh sb="7" eb="8">
      <t>ナド</t>
    </rPh>
    <rPh sb="8" eb="10">
      <t>ジョウホウ</t>
    </rPh>
    <phoneticPr fontId="40"/>
  </si>
  <si>
    <t>（１） 満期保有目的の債券</t>
    <rPh sb="4" eb="6">
      <t>マンキ</t>
    </rPh>
    <rPh sb="6" eb="8">
      <t>ホユウ</t>
    </rPh>
    <rPh sb="8" eb="10">
      <t>モクテキ</t>
    </rPh>
    <rPh sb="11" eb="13">
      <t>サイケン</t>
    </rPh>
    <phoneticPr fontId="40"/>
  </si>
  <si>
    <t>種類</t>
    <rPh sb="0" eb="2">
      <t>シュルイ</t>
    </rPh>
    <phoneticPr fontId="51"/>
  </si>
  <si>
    <t>貸借対照表計上額</t>
  </si>
  <si>
    <t>時価</t>
  </si>
  <si>
    <t>差額</t>
  </si>
  <si>
    <t>時価
が取得原価を
超えるもの</t>
    <rPh sb="0" eb="2">
      <t>ジカ</t>
    </rPh>
    <phoneticPr fontId="51"/>
  </si>
  <si>
    <t>小計</t>
  </si>
  <si>
    <t>時価
が取得原価を
超えないもの</t>
    <rPh sb="0" eb="2">
      <t>ジカ</t>
    </rPh>
    <phoneticPr fontId="51"/>
  </si>
  <si>
    <t>合計</t>
    <rPh sb="0" eb="2">
      <t>ゴウケイ</t>
    </rPh>
    <phoneticPr fontId="51"/>
  </si>
  <si>
    <t>取得原価</t>
  </si>
  <si>
    <t>貸借対照表計上額
が取得原価を
超えるもの</t>
    <rPh sb="0" eb="2">
      <t>タイシャク</t>
    </rPh>
    <rPh sb="2" eb="5">
      <t>タイショウヒョウ</t>
    </rPh>
    <rPh sb="5" eb="8">
      <t>ケイジョウガク</t>
    </rPh>
    <phoneticPr fontId="51"/>
  </si>
  <si>
    <t>外国株式</t>
  </si>
  <si>
    <t>小計</t>
    <phoneticPr fontId="51"/>
  </si>
  <si>
    <t>貸借対照表計上額
が取得原価を
超えないもの</t>
    <rPh sb="0" eb="2">
      <t>タイシャク</t>
    </rPh>
    <rPh sb="2" eb="5">
      <t>タイショウヒョウ</t>
    </rPh>
    <rPh sb="5" eb="8">
      <t>ケイジョウガク</t>
    </rPh>
    <phoneticPr fontId="51"/>
  </si>
  <si>
    <t>売却額</t>
    <rPh sb="0" eb="3">
      <t>バイキャクガク</t>
    </rPh>
    <phoneticPr fontId="51"/>
  </si>
  <si>
    <t>売却益の合計額</t>
    <rPh sb="0" eb="3">
      <t>バイキャクエキ</t>
    </rPh>
    <rPh sb="4" eb="7">
      <t>ゴウケイガク</t>
    </rPh>
    <phoneticPr fontId="51"/>
  </si>
  <si>
    <t>売却損の合計額</t>
    <rPh sb="0" eb="2">
      <t>バイキャク</t>
    </rPh>
    <rPh sb="2" eb="3">
      <t>ゾン</t>
    </rPh>
    <rPh sb="4" eb="7">
      <t>ゴウケイガク</t>
    </rPh>
    <phoneticPr fontId="51"/>
  </si>
  <si>
    <t>経営効率</t>
    <rPh sb="0" eb="2">
      <t>ケイエイ</t>
    </rPh>
    <rPh sb="2" eb="4">
      <t>コウリツ</t>
    </rPh>
    <phoneticPr fontId="51"/>
  </si>
  <si>
    <t>利益率</t>
    <rPh sb="0" eb="2">
      <t>リエキ</t>
    </rPh>
    <rPh sb="2" eb="3">
      <t>リツ</t>
    </rPh>
    <phoneticPr fontId="40"/>
  </si>
  <si>
    <t>総資産実質業務純益率</t>
    <rPh sb="0" eb="3">
      <t>ソウシサン</t>
    </rPh>
    <rPh sb="9" eb="10">
      <t>リツ</t>
    </rPh>
    <phoneticPr fontId="40"/>
  </si>
  <si>
    <t>総資産コア業務純益率</t>
    <rPh sb="0" eb="3">
      <t>ソウシサン</t>
    </rPh>
    <rPh sb="9" eb="10">
      <t>リツ</t>
    </rPh>
    <phoneticPr fontId="40"/>
  </si>
  <si>
    <t>総資産業務純益率</t>
    <rPh sb="0" eb="3">
      <t>ソウシサン</t>
    </rPh>
    <rPh sb="7" eb="8">
      <t>リツ</t>
    </rPh>
    <phoneticPr fontId="40"/>
  </si>
  <si>
    <t>総資産経常利益率</t>
    <rPh sb="0" eb="3">
      <t>ソウシサン</t>
    </rPh>
    <rPh sb="3" eb="5">
      <t>ケイジョウ</t>
    </rPh>
    <rPh sb="5" eb="7">
      <t>リエキ</t>
    </rPh>
    <rPh sb="7" eb="8">
      <t>リツ</t>
    </rPh>
    <phoneticPr fontId="40"/>
  </si>
  <si>
    <t>総資産中間純益率</t>
    <rPh sb="0" eb="3">
      <t>ソウシサン</t>
    </rPh>
    <rPh sb="3" eb="5">
      <t>チュウカン</t>
    </rPh>
    <rPh sb="5" eb="7">
      <t>ジュンエキ</t>
    </rPh>
    <rPh sb="7" eb="8">
      <t>エキリツ</t>
    </rPh>
    <phoneticPr fontId="40"/>
  </si>
  <si>
    <t>純資産実質業務純益率</t>
    <rPh sb="9" eb="10">
      <t>リツ</t>
    </rPh>
    <phoneticPr fontId="40"/>
  </si>
  <si>
    <t>純資産コア業務純益率</t>
    <rPh sb="9" eb="10">
      <t>リツ</t>
    </rPh>
    <phoneticPr fontId="40"/>
  </si>
  <si>
    <t>純資産業務純益率</t>
    <rPh sb="7" eb="8">
      <t>リツ</t>
    </rPh>
    <phoneticPr fontId="40"/>
  </si>
  <si>
    <t>純資産経常利益率</t>
    <rPh sb="3" eb="5">
      <t>ケイジョウ</t>
    </rPh>
    <rPh sb="5" eb="7">
      <t>リエキ</t>
    </rPh>
    <rPh sb="7" eb="8">
      <t>リツ</t>
    </rPh>
    <phoneticPr fontId="40"/>
  </si>
  <si>
    <t>純資産中間純益率</t>
    <rPh sb="3" eb="5">
      <t>チュウカン</t>
    </rPh>
    <rPh sb="5" eb="7">
      <t>ジュンエキ</t>
    </rPh>
    <rPh sb="7" eb="8">
      <t>エキリツ</t>
    </rPh>
    <phoneticPr fontId="40"/>
  </si>
  <si>
    <t>資金運用利回り</t>
    <rPh sb="0" eb="2">
      <t>シキン</t>
    </rPh>
    <rPh sb="2" eb="4">
      <t>ウンヨウ</t>
    </rPh>
    <rPh sb="4" eb="6">
      <t>リマワ</t>
    </rPh>
    <phoneticPr fontId="40"/>
  </si>
  <si>
    <t>資金調達原価</t>
    <rPh sb="0" eb="2">
      <t>シキン</t>
    </rPh>
    <rPh sb="2" eb="4">
      <t>チョウタツ</t>
    </rPh>
    <rPh sb="4" eb="6">
      <t>ゲンカ</t>
    </rPh>
    <phoneticPr fontId="40"/>
  </si>
  <si>
    <t>総資金利鞘</t>
    <rPh sb="0" eb="3">
      <t>ソウシキン</t>
    </rPh>
    <rPh sb="3" eb="5">
      <t>リザヤ</t>
    </rPh>
    <phoneticPr fontId="40"/>
  </si>
  <si>
    <t>DataBank</t>
    <phoneticPr fontId="51"/>
  </si>
  <si>
    <t>国債等債券損益：A</t>
  </si>
  <si>
    <t>○国債等債券売却益</t>
  </si>
  <si>
    <t>○国債等債券償還益　</t>
  </si>
  <si>
    <t>●国債等債券売却損　</t>
  </si>
  <si>
    <t>●国債等債券償還損　</t>
  </si>
  <si>
    <t>●国債等債券償却</t>
  </si>
  <si>
    <t>株式等関係損益：B</t>
  </si>
  <si>
    <t>○株式等売却益</t>
  </si>
  <si>
    <t>●株式等売却損</t>
  </si>
  <si>
    <t>●株式等償却</t>
  </si>
  <si>
    <t>市場関係損益：A+B+金融派生商品損益</t>
  </si>
  <si>
    <t>市場関係利回</t>
  </si>
  <si>
    <t>市場関係損失率</t>
  </si>
  <si>
    <t>有価証券平均残高</t>
  </si>
  <si>
    <t>市場関係損失額</t>
  </si>
  <si>
    <t>実現損益：a+b+c+d</t>
  </si>
  <si>
    <t>○売却損益：a</t>
  </si>
  <si>
    <t>○利息配当金：b</t>
  </si>
  <si>
    <t>○償還損益：c</t>
  </si>
  <si>
    <t>●償却：d</t>
  </si>
  <si>
    <t>評価差額：e+f</t>
  </si>
  <si>
    <t>○満期保有有価証券：e</t>
  </si>
  <si>
    <t>○その他有価証券：f</t>
  </si>
  <si>
    <t>評価差額増減(前決算期差)：g</t>
  </si>
  <si>
    <t>有価証券総合損益：a+b+c+d+g</t>
  </si>
  <si>
    <t>☆有価証券総合損益率</t>
  </si>
  <si>
    <t>有価証券残高=有価証券取得時残高+その他有価証券評価差額</t>
  </si>
  <si>
    <t>基準月実績</t>
    <rPh sb="0" eb="2">
      <t>キジュン</t>
    </rPh>
    <rPh sb="2" eb="3">
      <t>ツキ</t>
    </rPh>
    <rPh sb="3" eb="5">
      <t>ジッセキ</t>
    </rPh>
    <phoneticPr fontId="51"/>
  </si>
  <si>
    <t>前年比</t>
    <rPh sb="0" eb="1">
      <t>マエ</t>
    </rPh>
    <rPh sb="1" eb="3">
      <t>ネンヒ</t>
    </rPh>
    <phoneticPr fontId="51"/>
  </si>
  <si>
    <t>前期比</t>
    <rPh sb="0" eb="1">
      <t>マエ</t>
    </rPh>
    <phoneticPr fontId="51"/>
  </si>
  <si>
    <t>（12ｍo_Ago）</t>
  </si>
  <si>
    <t>（6ｍo_Ago）</t>
  </si>
  <si>
    <t>有価証券取得時残高（単体）　A</t>
    <phoneticPr fontId="51"/>
  </si>
  <si>
    <t>その他有価証券評価差額（単体）　B</t>
    <phoneticPr fontId="51"/>
  </si>
  <si>
    <t>有価証券残高（単体）　C=A+B</t>
    <phoneticPr fontId="51"/>
  </si>
  <si>
    <t>00格付会社：JCR</t>
  </si>
  <si>
    <t>00格付：JCR</t>
  </si>
  <si>
    <t>00見通し：JCR</t>
  </si>
  <si>
    <t>01格付会社：R&amp;I</t>
  </si>
  <si>
    <t>01格付：R&amp;I</t>
  </si>
  <si>
    <t>01見通し：R&amp;I</t>
  </si>
  <si>
    <t>02格付会社</t>
  </si>
  <si>
    <t>02格付</t>
  </si>
  <si>
    <t>02見通し</t>
  </si>
  <si>
    <t>（決算期）決算短信</t>
    <rPh sb="1" eb="4">
      <t>ケッサンキ</t>
    </rPh>
    <rPh sb="5" eb="7">
      <t>ケッサン</t>
    </rPh>
    <rPh sb="7" eb="9">
      <t>タンシン</t>
    </rPh>
    <phoneticPr fontId="2"/>
  </si>
  <si>
    <t>Ⅱ　決算の計数</t>
    <rPh sb="2" eb="4">
      <t>ケッサン</t>
    </rPh>
    <rPh sb="5" eb="7">
      <t>ケイスウ</t>
    </rPh>
    <phoneticPr fontId="2"/>
  </si>
  <si>
    <r>
      <t>（5）　流動性カバレッジ比率(規制水準：60％)</t>
    </r>
    <r>
      <rPr>
        <sz val="9"/>
        <color theme="9" tint="-0.249977111117893"/>
        <rFont val="BIZ UDP明朝 Medium"/>
        <family val="1"/>
        <charset val="128"/>
      </rPr>
      <t>◆対象は国際統一基準行</t>
    </r>
    <rPh sb="4" eb="7">
      <t>リュウドウセイ</t>
    </rPh>
    <rPh sb="12" eb="14">
      <t>ヒリツ</t>
    </rPh>
    <rPh sb="15" eb="17">
      <t>キセイ</t>
    </rPh>
    <rPh sb="17" eb="19">
      <t>スイジュン</t>
    </rPh>
    <rPh sb="25" eb="27">
      <t>タイショウ</t>
    </rPh>
    <rPh sb="28" eb="30">
      <t>コクサイ</t>
    </rPh>
    <rPh sb="30" eb="32">
      <t>トウイツ</t>
    </rPh>
    <rPh sb="32" eb="34">
      <t>キジュン</t>
    </rPh>
    <rPh sb="34" eb="35">
      <t>コウ</t>
    </rPh>
    <phoneticPr fontId="2"/>
  </si>
  <si>
    <t>（２） その他有価証券</t>
    <rPh sb="6" eb="7">
      <t>タ</t>
    </rPh>
    <rPh sb="7" eb="9">
      <t>ユウカ</t>
    </rPh>
    <rPh sb="9" eb="11">
      <t>ショウケン</t>
    </rPh>
    <phoneticPr fontId="40"/>
  </si>
  <si>
    <t>百万円</t>
    <phoneticPr fontId="2"/>
  </si>
  <si>
    <t>（３） 当事業年度（中間）中に売却したその他有価証券</t>
    <rPh sb="4" eb="5">
      <t>トウ</t>
    </rPh>
    <rPh sb="5" eb="9">
      <t>ジギョウネンド</t>
    </rPh>
    <rPh sb="10" eb="12">
      <t>チュウカン</t>
    </rPh>
    <rPh sb="13" eb="14">
      <t>ナカ</t>
    </rPh>
    <rPh sb="15" eb="17">
      <t>バイキャク</t>
    </rPh>
    <rPh sb="21" eb="22">
      <t>タ</t>
    </rPh>
    <rPh sb="22" eb="24">
      <t>ユウカ</t>
    </rPh>
    <rPh sb="24" eb="26">
      <t>ショウケン</t>
    </rPh>
    <phoneticPr fontId="40"/>
  </si>
  <si>
    <t>有価証券総合損益</t>
    <rPh sb="0" eb="2">
      <t>ユウカ</t>
    </rPh>
    <rPh sb="2" eb="4">
      <t>ショウケン</t>
    </rPh>
    <rPh sb="4" eb="6">
      <t>ソウゴウ</t>
    </rPh>
    <rPh sb="6" eb="8">
      <t>ソンエキ</t>
    </rPh>
    <phoneticPr fontId="40"/>
  </si>
  <si>
    <t>有価証券時価の分解</t>
    <rPh sb="0" eb="2">
      <t>ユウカ</t>
    </rPh>
    <rPh sb="2" eb="4">
      <t>ショウケン</t>
    </rPh>
    <rPh sb="4" eb="6">
      <t>ジカ</t>
    </rPh>
    <rPh sb="7" eb="9">
      <t>ブンカイ</t>
    </rPh>
    <phoneticPr fontId="40"/>
  </si>
  <si>
    <t>格付</t>
    <rPh sb="0" eb="2">
      <t>カクヅ</t>
    </rPh>
    <phoneticPr fontId="40"/>
  </si>
  <si>
    <t>１株当たり当期純利益</t>
    <rPh sb="1" eb="2">
      <t>カブ</t>
    </rPh>
    <rPh sb="2" eb="3">
      <t>ア</t>
    </rPh>
    <rPh sb="5" eb="7">
      <t>トウキ</t>
    </rPh>
    <rPh sb="7" eb="10">
      <t>ジュンリエキ</t>
    </rPh>
    <phoneticPr fontId="2"/>
  </si>
  <si>
    <t>潜在株式調整後
1株当たり当期純利益</t>
    <rPh sb="13" eb="15">
      <t>トウキ</t>
    </rPh>
    <rPh sb="15" eb="18">
      <t>ジュンリエキ</t>
    </rPh>
    <phoneticPr fontId="51"/>
  </si>
  <si>
    <t>当期純利益</t>
    <rPh sb="0" eb="2">
      <t>トウキ</t>
    </rPh>
    <phoneticPr fontId="51"/>
  </si>
  <si>
    <t>ROE(実質業務純益ベース)</t>
  </si>
  <si>
    <t>ROE(コア業務純益ベース)</t>
  </si>
  <si>
    <t>ROE(業務純益ベース)</t>
  </si>
  <si>
    <t>ROE(経常利益ベース)</t>
  </si>
  <si>
    <t>ROE(中間純利益ベース)</t>
  </si>
  <si>
    <t>（１）　当連結会計年度の前４連続会計年度及び当連結会計年度に係る次に掲げる主要な経営指標等の推移【連結】</t>
    <rPh sb="4" eb="5">
      <t>トウ</t>
    </rPh>
    <rPh sb="5" eb="7">
      <t>レンケツ</t>
    </rPh>
    <rPh sb="7" eb="9">
      <t>カイケイ</t>
    </rPh>
    <rPh sb="9" eb="11">
      <t>ネンド</t>
    </rPh>
    <rPh sb="12" eb="13">
      <t>マエ</t>
    </rPh>
    <rPh sb="14" eb="16">
      <t>レンゾク</t>
    </rPh>
    <rPh sb="16" eb="18">
      <t>カイケイ</t>
    </rPh>
    <rPh sb="18" eb="20">
      <t>ネンド</t>
    </rPh>
    <rPh sb="20" eb="21">
      <t>オヨ</t>
    </rPh>
    <rPh sb="22" eb="23">
      <t>トウ</t>
    </rPh>
    <rPh sb="23" eb="25">
      <t>レンケツ</t>
    </rPh>
    <rPh sb="25" eb="29">
      <t>カイケイネンド</t>
    </rPh>
    <rPh sb="30" eb="31">
      <t>カカワ</t>
    </rPh>
    <rPh sb="32" eb="33">
      <t>ツギ</t>
    </rPh>
    <rPh sb="34" eb="35">
      <t>カカ</t>
    </rPh>
    <rPh sb="37" eb="39">
      <t>シュヨウ</t>
    </rPh>
    <rPh sb="40" eb="42">
      <t>ケイエイ</t>
    </rPh>
    <rPh sb="42" eb="45">
      <t>シヒョウナド</t>
    </rPh>
    <rPh sb="46" eb="48">
      <t>スイイ</t>
    </rPh>
    <rPh sb="49" eb="51">
      <t>レンケツ</t>
    </rPh>
    <phoneticPr fontId="2"/>
  </si>
  <si>
    <t>（２）　当事業年度の前４事業年度及び当事業年度に係る主要な経営指標等の推移【単体】</t>
    <rPh sb="4" eb="5">
      <t>トウ</t>
    </rPh>
    <rPh sb="5" eb="7">
      <t>ジギョウ</t>
    </rPh>
    <rPh sb="7" eb="9">
      <t>ネンド</t>
    </rPh>
    <rPh sb="10" eb="11">
      <t>ゼン</t>
    </rPh>
    <rPh sb="12" eb="14">
      <t>ジギョウ</t>
    </rPh>
    <rPh sb="14" eb="16">
      <t>ネンド</t>
    </rPh>
    <rPh sb="16" eb="17">
      <t>オヨ</t>
    </rPh>
    <rPh sb="18" eb="19">
      <t>トウ</t>
    </rPh>
    <rPh sb="19" eb="21">
      <t>ジギョウ</t>
    </rPh>
    <rPh sb="21" eb="23">
      <t>ネンド</t>
    </rPh>
    <rPh sb="24" eb="25">
      <t>カカワ</t>
    </rPh>
    <rPh sb="26" eb="28">
      <t>シュヨウ</t>
    </rPh>
    <rPh sb="29" eb="31">
      <t>ケイエイ</t>
    </rPh>
    <rPh sb="31" eb="34">
      <t>シヒョウナド</t>
    </rPh>
    <rPh sb="35" eb="37">
      <t>スイイ</t>
    </rPh>
    <rPh sb="38" eb="40">
      <t>タンタイ</t>
    </rPh>
    <phoneticPr fontId="2"/>
  </si>
  <si>
    <t>前期</t>
    <rPh sb="0" eb="2">
      <t>マエキ</t>
    </rPh>
    <phoneticPr fontId="2"/>
  </si>
  <si>
    <t>当期</t>
    <rPh sb="0" eb="2">
      <t>トウキ</t>
    </rPh>
    <phoneticPr fontId="2"/>
  </si>
  <si>
    <t>経費明細</t>
    <rPh sb="0" eb="2">
      <t>ケイヒ</t>
    </rPh>
    <rPh sb="2" eb="4">
      <t>メイサイ</t>
    </rPh>
    <phoneticPr fontId="2"/>
  </si>
  <si>
    <t>備考</t>
  </si>
  <si>
    <t>ソース</t>
  </si>
  <si>
    <t>単体連結</t>
  </si>
  <si>
    <t>単位</t>
  </si>
  <si>
    <t>a-b</t>
    <phoneticPr fontId="2"/>
  </si>
  <si>
    <t>１．貸借対照表</t>
  </si>
  <si>
    <t>資産の部</t>
  </si>
  <si>
    <t>短信有報Disclo</t>
  </si>
  <si>
    <t>単体</t>
  </si>
  <si>
    <t>現金</t>
  </si>
  <si>
    <t>預け金</t>
  </si>
  <si>
    <t>コールローン</t>
  </si>
  <si>
    <t>買入手形</t>
  </si>
  <si>
    <t>商品有価証券</t>
  </si>
  <si>
    <t>商品有価証券派生商品</t>
  </si>
  <si>
    <t>特定取引有価証券</t>
  </si>
  <si>
    <t>特定取引有価証券派生商品</t>
  </si>
  <si>
    <t>特定金融派生商品</t>
  </si>
  <si>
    <t>その他の特定取引資産</t>
  </si>
  <si>
    <t>商品国債</t>
  </si>
  <si>
    <t>商品地方債</t>
  </si>
  <si>
    <t>その他の商品有価証券</t>
  </si>
  <si>
    <t>投資損失引当金A</t>
  </si>
  <si>
    <t>貸出金</t>
  </si>
  <si>
    <t>割引手形</t>
  </si>
  <si>
    <t>手形貸付</t>
  </si>
  <si>
    <t>証書貸付</t>
  </si>
  <si>
    <t>当座貸越</t>
  </si>
  <si>
    <t>代理貸付金</t>
  </si>
  <si>
    <t>金融機関貸付</t>
  </si>
  <si>
    <t>再預託金</t>
  </si>
  <si>
    <t>外国他店預け</t>
  </si>
  <si>
    <t>外国他店貸</t>
  </si>
  <si>
    <t>買入外国為替</t>
  </si>
  <si>
    <t>取立外国為替</t>
  </si>
  <si>
    <t>未決済為替貸</t>
  </si>
  <si>
    <t>長期出資金</t>
  </si>
  <si>
    <t>前払費用</t>
  </si>
  <si>
    <t>未収収益</t>
  </si>
  <si>
    <t>先物取引差入証拠金</t>
  </si>
  <si>
    <t>先物取引差金勘定</t>
  </si>
  <si>
    <t>金融派生商品</t>
  </si>
  <si>
    <t>金融商品等差入担保金</t>
  </si>
  <si>
    <t>劣後受益権</t>
  </si>
  <si>
    <t>社債発行費</t>
  </si>
  <si>
    <t>宝くじ関係立替払金</t>
  </si>
  <si>
    <t>前払年金費用</t>
  </si>
  <si>
    <t>有価証券未収金</t>
  </si>
  <si>
    <t>未収金</t>
  </si>
  <si>
    <t>ATM仮払金</t>
  </si>
  <si>
    <t>その他の資産</t>
  </si>
  <si>
    <t>有形固定資産</t>
  </si>
  <si>
    <t>建物</t>
  </si>
  <si>
    <t>土地</t>
  </si>
  <si>
    <t>リース資産</t>
  </si>
  <si>
    <t>建設仮勘定</t>
  </si>
  <si>
    <t>ATM</t>
  </si>
  <si>
    <t>その他の有形固定資産</t>
  </si>
  <si>
    <t>無形固定資産</t>
  </si>
  <si>
    <t>ソフトウエア</t>
  </si>
  <si>
    <t>のれん</t>
  </si>
  <si>
    <t>ソフトウエア仮勘定</t>
  </si>
  <si>
    <t>その他の無形固定資産</t>
  </si>
  <si>
    <t>債券繰延資産</t>
  </si>
  <si>
    <t>債券発行費用</t>
  </si>
  <si>
    <t>繰延税金資産</t>
  </si>
  <si>
    <t>再評価に係る繰延税金資産</t>
  </si>
  <si>
    <t>支払承諾見返</t>
  </si>
  <si>
    <t>うち個別貸倒引当金</t>
  </si>
  <si>
    <t>その他の引当金</t>
  </si>
  <si>
    <t>投資損失引当金B</t>
  </si>
  <si>
    <t>資産の部合計</t>
  </si>
  <si>
    <t>負債の部</t>
  </si>
  <si>
    <t>当座預金</t>
  </si>
  <si>
    <t>普通預金</t>
  </si>
  <si>
    <t>貯蓄預金</t>
  </si>
  <si>
    <t>通知預金</t>
  </si>
  <si>
    <t>別段預金</t>
  </si>
  <si>
    <t>納税準備預金</t>
  </si>
  <si>
    <t>定期預金</t>
  </si>
  <si>
    <t>保証基金定期預金</t>
  </si>
  <si>
    <t>定期積金</t>
  </si>
  <si>
    <t>その他の預金</t>
  </si>
  <si>
    <t>債券発行高</t>
  </si>
  <si>
    <t>コールマネー</t>
  </si>
  <si>
    <t>売渡手形</t>
  </si>
  <si>
    <t>コマーシャル・ペーパー</t>
  </si>
  <si>
    <t>売付商品債券</t>
  </si>
  <si>
    <t>特定取引売付債券</t>
  </si>
  <si>
    <t>再割引手形</t>
  </si>
  <si>
    <t>当座借越</t>
  </si>
  <si>
    <t>借入金</t>
  </si>
  <si>
    <t>短期借入金</t>
  </si>
  <si>
    <t>預託金</t>
  </si>
  <si>
    <t>外国他店預り</t>
  </si>
  <si>
    <t>外国他店借</t>
  </si>
  <si>
    <t>売渡外国為替</t>
  </si>
  <si>
    <t>未払外国為替</t>
  </si>
  <si>
    <t>未決済為替借</t>
  </si>
  <si>
    <t>未払法人税等</t>
  </si>
  <si>
    <t>未払費用</t>
  </si>
  <si>
    <t>金融商品等受入担保金</t>
  </si>
  <si>
    <t>リース債務</t>
  </si>
  <si>
    <t>資産除去債務</t>
  </si>
  <si>
    <t>集約計算</t>
  </si>
  <si>
    <t>その他の負債　※１</t>
  </si>
  <si>
    <t>（以下、個別行明細）</t>
  </si>
  <si>
    <t>（その他の負債）</t>
  </si>
  <si>
    <t>引当金</t>
  </si>
  <si>
    <t>賞与引当金</t>
  </si>
  <si>
    <t>役員賞与引当金</t>
  </si>
  <si>
    <t>退職給付引当金</t>
  </si>
  <si>
    <t>役員退職慰労引当金</t>
  </si>
  <si>
    <t>睡眠預金払戻損失引当金</t>
  </si>
  <si>
    <t>ポイント引当金</t>
  </si>
  <si>
    <t>特別法上の引当金</t>
  </si>
  <si>
    <t>金融先物取引責任準備金</t>
  </si>
  <si>
    <t>証券取引責任準備金</t>
  </si>
  <si>
    <t>金融商品取引責任準備金</t>
  </si>
  <si>
    <t>その他の引当金　※２</t>
  </si>
  <si>
    <t>（その他の引当金）</t>
  </si>
  <si>
    <t>繰延税金負債</t>
  </si>
  <si>
    <t>再評価に係る繰延税金負債</t>
  </si>
  <si>
    <t>負ののれん</t>
  </si>
  <si>
    <t>支払承諾</t>
  </si>
  <si>
    <t>負債の部合計</t>
  </si>
  <si>
    <t>純資産の部</t>
  </si>
  <si>
    <t>普通出資金</t>
  </si>
  <si>
    <t>優先出資金</t>
  </si>
  <si>
    <t>危機対応準備金</t>
  </si>
  <si>
    <t>特定投資準備金</t>
  </si>
  <si>
    <t>特定投資剰余金</t>
  </si>
  <si>
    <t>資本準備金</t>
  </si>
  <si>
    <t>その他資本剰余金</t>
  </si>
  <si>
    <t>利益準備金</t>
  </si>
  <si>
    <t>その他利益剰余金</t>
  </si>
  <si>
    <t>目的別積立金 ※３</t>
  </si>
  <si>
    <t>（その他の目的別積立金）</t>
  </si>
  <si>
    <t>別途積立金</t>
  </si>
  <si>
    <t>特別積立金</t>
  </si>
  <si>
    <t>当期未処分剰余金</t>
  </si>
  <si>
    <t>繰越利益剰余金</t>
  </si>
  <si>
    <t>自己株式申込証拠金</t>
  </si>
  <si>
    <t>負債及び純資産の部合計</t>
  </si>
  <si>
    <t>２．損益計算書</t>
  </si>
  <si>
    <t>資金運用収益</t>
  </si>
  <si>
    <t>貸出金利息</t>
  </si>
  <si>
    <t>有価証券利息配当金</t>
  </si>
  <si>
    <t>コールローン利息</t>
  </si>
  <si>
    <t>買現先利息</t>
  </si>
  <si>
    <t>債券貸借取引受入利息</t>
  </si>
  <si>
    <t>買入手形利息</t>
  </si>
  <si>
    <t>預け金利息</t>
  </si>
  <si>
    <t>金利スワップ受入利息</t>
  </si>
  <si>
    <t>その他の受入利息</t>
  </si>
  <si>
    <t>受入為替手数料</t>
  </si>
  <si>
    <t>ATM受入手数料</t>
  </si>
  <si>
    <t>その他の役務収益</t>
  </si>
  <si>
    <t>特定取引収益</t>
  </si>
  <si>
    <t>商品有価証券収益</t>
  </si>
  <si>
    <t>特定取引有価証券収益</t>
  </si>
  <si>
    <t>特定金融派生商品収益</t>
  </si>
  <si>
    <t>その他の特定取引収益</t>
  </si>
  <si>
    <t>その他業務収益</t>
  </si>
  <si>
    <t>外国為替売買益</t>
  </si>
  <si>
    <t>商品有価証券売買益</t>
  </si>
  <si>
    <t>国債等債券売却益</t>
  </si>
  <si>
    <t>国債等債券償還益</t>
  </si>
  <si>
    <t>金融派生商品収益</t>
  </si>
  <si>
    <t>特殊証券等関係費補てん金</t>
  </si>
  <si>
    <t>その他の業務収益</t>
  </si>
  <si>
    <t>その他経常収益</t>
  </si>
  <si>
    <t>株式等売却益</t>
  </si>
  <si>
    <t>株式関連金融派生商品収益</t>
  </si>
  <si>
    <t>金銭の信託運用益</t>
  </si>
  <si>
    <t>睡眠預金払戻損失引当金取崩額</t>
  </si>
  <si>
    <t>偶発損失引当金取崩額</t>
  </si>
  <si>
    <t>買取債権回収益</t>
  </si>
  <si>
    <t>その他の経常収益</t>
  </si>
  <si>
    <t>経常費用</t>
  </si>
  <si>
    <t>資金調達費用</t>
  </si>
  <si>
    <t>預金利息</t>
  </si>
  <si>
    <t>給付補填備金繰入額</t>
  </si>
  <si>
    <t>譲渡性預金利息</t>
  </si>
  <si>
    <t>債券利息</t>
  </si>
  <si>
    <t>コールマネー利息</t>
  </si>
  <si>
    <t>売渡手形利息</t>
  </si>
  <si>
    <t>コマーシャル・ペーパー利息</t>
  </si>
  <si>
    <t>借用金利息</t>
  </si>
  <si>
    <t>短期社債利息</t>
  </si>
  <si>
    <t>社債利息</t>
  </si>
  <si>
    <t>新株予約権付社債利息</t>
  </si>
  <si>
    <t>その他の支払利息</t>
  </si>
  <si>
    <t>ATM設置支払手数料</t>
  </si>
  <si>
    <t>ATM支払手数料</t>
  </si>
  <si>
    <t>特定取引費用</t>
  </si>
  <si>
    <t>商品有価証券費用</t>
  </si>
  <si>
    <t>特定取引有価証券費用</t>
  </si>
  <si>
    <t>特定金融派生商品費用</t>
  </si>
  <si>
    <t>その他の特定取引費用</t>
  </si>
  <si>
    <t>その他業務費用</t>
  </si>
  <si>
    <t>外国為替売買損</t>
  </si>
  <si>
    <t>商品有価証券売買損</t>
  </si>
  <si>
    <t>国債等債券売却損</t>
  </si>
  <si>
    <t>国債等債券償還損</t>
  </si>
  <si>
    <t>国債等債券償却</t>
  </si>
  <si>
    <t>債券発行費用償却</t>
  </si>
  <si>
    <t>社債発行費償却</t>
  </si>
  <si>
    <t>株式交付費償却</t>
  </si>
  <si>
    <t>金融派生商品費用</t>
  </si>
  <si>
    <t>その他の業務費用</t>
  </si>
  <si>
    <t>その他経常費用</t>
  </si>
  <si>
    <t>貸倒引当金繰入額</t>
  </si>
  <si>
    <t>株式等売却損</t>
  </si>
  <si>
    <t>株式等償却</t>
  </si>
  <si>
    <t>金銭の信託運用損</t>
  </si>
  <si>
    <t>株式関連金融派生商品費用</t>
  </si>
  <si>
    <t>債権売却損</t>
  </si>
  <si>
    <t>貸出金売却損</t>
  </si>
  <si>
    <t>その他資産償却</t>
  </si>
  <si>
    <t>投資損失引当金繰入額</t>
  </si>
  <si>
    <t>偶発損失引当金繰入額</t>
  </si>
  <si>
    <t>睡眠預金払戻損失引当金繰入額</t>
  </si>
  <si>
    <t>ポイント引当金繰入額</t>
  </si>
  <si>
    <t>合併負担支援金</t>
  </si>
  <si>
    <t>その他の経常費用</t>
  </si>
  <si>
    <t>特別利益</t>
  </si>
  <si>
    <t>固定資産処分益</t>
  </si>
  <si>
    <t>その他の特別利益　※４</t>
  </si>
  <si>
    <t>（その他の特別利益）</t>
  </si>
  <si>
    <t>特別損失</t>
  </si>
  <si>
    <t>固定資産処分損</t>
  </si>
  <si>
    <t>減損損失</t>
  </si>
  <si>
    <t>その他の特別損失　※５</t>
  </si>
  <si>
    <t>（その他の特別損失）</t>
  </si>
  <si>
    <t>税引前当期純利益</t>
  </si>
  <si>
    <t>過年度法人税等</t>
  </si>
  <si>
    <t>過年度法人税等戻入額</t>
  </si>
  <si>
    <t>法人税等還付税額</t>
  </si>
  <si>
    <t>法人税等合計</t>
  </si>
  <si>
    <t>当期純利益</t>
  </si>
  <si>
    <t>３．連結貸借対照表（連結）</t>
    <rPh sb="10" eb="12">
      <t>レンケツ</t>
    </rPh>
    <phoneticPr fontId="40"/>
  </si>
  <si>
    <t>連結</t>
  </si>
  <si>
    <t>賃貸資産</t>
  </si>
  <si>
    <t>無形資産</t>
  </si>
  <si>
    <t>退職給付に係る資産</t>
  </si>
  <si>
    <t>ATM仮受金</t>
  </si>
  <si>
    <t>引当金　</t>
  </si>
  <si>
    <t>退職給付に係る負債</t>
  </si>
  <si>
    <t>その他の引当金　※６</t>
  </si>
  <si>
    <t>新株式申込証拠金</t>
  </si>
  <si>
    <t>処分未済持分</t>
  </si>
  <si>
    <t>退職給付に係る調整累計額</t>
  </si>
  <si>
    <t>その他の包括利益累計額合計</t>
  </si>
  <si>
    <t>非支配株主持分</t>
  </si>
  <si>
    <t>４．連結損益計算書（連結）</t>
    <phoneticPr fontId="40"/>
  </si>
  <si>
    <t>コールローン利息及び買入手形利息</t>
  </si>
  <si>
    <t>リース受入利息</t>
  </si>
  <si>
    <t>賃貸料収入</t>
  </si>
  <si>
    <t>割賦売上高</t>
  </si>
  <si>
    <t>持分法による投資利益</t>
  </si>
  <si>
    <t>コールマネー利息及び売渡手形利息</t>
  </si>
  <si>
    <t>賃貸原価</t>
  </si>
  <si>
    <t>割賦原価</t>
  </si>
  <si>
    <t>無形資産償却額</t>
  </si>
  <si>
    <t>その他の営業経費</t>
  </si>
  <si>
    <t>その他の特別利益　※７</t>
  </si>
  <si>
    <t>その他の特別損失　※８</t>
  </si>
  <si>
    <t>税金等調整前当期純利益</t>
  </si>
  <si>
    <t>非支配株主に帰属する当期純利益</t>
  </si>
  <si>
    <t>５．連結包括利益計算書（連結）</t>
    <phoneticPr fontId="40"/>
  </si>
  <si>
    <t>包括利益</t>
  </si>
  <si>
    <t>親会社株主に係る包括利益</t>
  </si>
  <si>
    <t>非支配株主に係る包括利益</t>
  </si>
  <si>
    <t>６．経費</t>
    <rPh sb="2" eb="4">
      <t>ケイヒ</t>
    </rPh>
    <phoneticPr fontId="2"/>
  </si>
  <si>
    <t>Disclo</t>
    <phoneticPr fontId="2"/>
  </si>
  <si>
    <t>単体</t>
    <rPh sb="0" eb="2">
      <t>タンタイ</t>
    </rPh>
    <phoneticPr fontId="2"/>
  </si>
  <si>
    <t>百万円</t>
    <rPh sb="0" eb="2">
      <t>ヒャクマン</t>
    </rPh>
    <rPh sb="2" eb="3">
      <t>エン</t>
    </rPh>
    <phoneticPr fontId="51"/>
  </si>
  <si>
    <t>Disclo</t>
  </si>
  <si>
    <t>Before  BSPL</t>
    <phoneticPr fontId="2"/>
  </si>
  <si>
    <t>貸借対照表（純資産）へ計上するその他有価証券評価差額金_算出過程</t>
    <rPh sb="0" eb="2">
      <t>タイシャク</t>
    </rPh>
    <rPh sb="2" eb="5">
      <t>タイショウヒョウ</t>
    </rPh>
    <rPh sb="6" eb="9">
      <t>ジュンシサン</t>
    </rPh>
    <rPh sb="11" eb="13">
      <t>ケイジョウ</t>
    </rPh>
    <phoneticPr fontId="2"/>
  </si>
  <si>
    <t>●　正負符号は評価差額金に対する向き</t>
    <rPh sb="2" eb="4">
      <t>セイフ</t>
    </rPh>
    <rPh sb="4" eb="6">
      <t>フゴウ</t>
    </rPh>
    <rPh sb="7" eb="9">
      <t>ヒョウカ</t>
    </rPh>
    <rPh sb="9" eb="12">
      <t>サガクキン</t>
    </rPh>
    <rPh sb="13" eb="14">
      <t>タイ</t>
    </rPh>
    <rPh sb="16" eb="17">
      <t>ム</t>
    </rPh>
    <phoneticPr fontId="2"/>
  </si>
  <si>
    <t>前連結会計年度</t>
    <rPh sb="0" eb="1">
      <t>マエ</t>
    </rPh>
    <rPh sb="1" eb="3">
      <t>レンケツ</t>
    </rPh>
    <rPh sb="3" eb="7">
      <t>カイケイネンド</t>
    </rPh>
    <phoneticPr fontId="40"/>
  </si>
  <si>
    <t>当連結会計年度</t>
    <rPh sb="0" eb="1">
      <t>トウ</t>
    </rPh>
    <rPh sb="1" eb="3">
      <t>レンケツ</t>
    </rPh>
    <rPh sb="3" eb="7">
      <t>カイケイネンド</t>
    </rPh>
    <phoneticPr fontId="40"/>
  </si>
  <si>
    <t>b</t>
    <phoneticPr fontId="40"/>
  </si>
  <si>
    <t>a</t>
    <phoneticPr fontId="40"/>
  </si>
  <si>
    <t>a-b</t>
    <phoneticPr fontId="40"/>
  </si>
  <si>
    <t>その他有価証券評価差額金（連結）</t>
    <rPh sb="2" eb="3">
      <t>タ</t>
    </rPh>
    <rPh sb="3" eb="5">
      <t>ユウカ</t>
    </rPh>
    <rPh sb="5" eb="7">
      <t>ショウケン</t>
    </rPh>
    <rPh sb="7" eb="9">
      <t>ヒョウカ</t>
    </rPh>
    <rPh sb="9" eb="12">
      <t>サガクキン</t>
    </rPh>
    <rPh sb="13" eb="15">
      <t>レンケツ</t>
    </rPh>
    <phoneticPr fontId="51"/>
  </si>
  <si>
    <t>● 時価観測値</t>
    <rPh sb="2" eb="4">
      <t>ジカ</t>
    </rPh>
    <rPh sb="4" eb="6">
      <t>カンソク</t>
    </rPh>
    <rPh sb="6" eb="7">
      <t>アタイ</t>
    </rPh>
    <phoneticPr fontId="51"/>
  </si>
  <si>
    <t>その他有価証券：a</t>
    <rPh sb="2" eb="3">
      <t>タ</t>
    </rPh>
    <rPh sb="3" eb="5">
      <t>ユウカ</t>
    </rPh>
    <rPh sb="5" eb="7">
      <t>ショウケン</t>
    </rPh>
    <phoneticPr fontId="51"/>
  </si>
  <si>
    <t>貸借対照表計上額</t>
    <rPh sb="0" eb="2">
      <t>タイシャク</t>
    </rPh>
    <rPh sb="2" eb="5">
      <t>タイショウヒョウ</t>
    </rPh>
    <rPh sb="5" eb="8">
      <t>ケイジョウガク</t>
    </rPh>
    <phoneticPr fontId="51"/>
  </si>
  <si>
    <t>取得原価</t>
    <rPh sb="0" eb="2">
      <t>シュトク</t>
    </rPh>
    <rPh sb="2" eb="4">
      <t>ゲンカ</t>
    </rPh>
    <phoneticPr fontId="51"/>
  </si>
  <si>
    <t>差額</t>
    <rPh sb="0" eb="2">
      <t>サガク</t>
    </rPh>
    <phoneticPr fontId="51"/>
  </si>
  <si>
    <t>その他の金銭の信託：b</t>
    <rPh sb="2" eb="3">
      <t>タ</t>
    </rPh>
    <rPh sb="4" eb="6">
      <t>キンセン</t>
    </rPh>
    <rPh sb="7" eb="9">
      <t>シンタク</t>
    </rPh>
    <phoneticPr fontId="51"/>
  </si>
  <si>
    <t>（運用目的および満期保有目的以外）</t>
    <rPh sb="1" eb="3">
      <t>ウンヨウ</t>
    </rPh>
    <rPh sb="3" eb="5">
      <t>モクテキ</t>
    </rPh>
    <rPh sb="8" eb="10">
      <t>マンキ</t>
    </rPh>
    <rPh sb="10" eb="12">
      <t>ホユウ</t>
    </rPh>
    <rPh sb="12" eb="14">
      <t>モクテキ</t>
    </rPh>
    <rPh sb="14" eb="16">
      <t>イガイ</t>
    </rPh>
    <phoneticPr fontId="51"/>
  </si>
  <si>
    <t>合計：c=a＋b</t>
    <rPh sb="0" eb="2">
      <t>ゴウケイ</t>
    </rPh>
    <phoneticPr fontId="51"/>
  </si>
  <si>
    <t>● 貸借対照表（純資産）計上額算出</t>
    <rPh sb="2" eb="4">
      <t>タイシャク</t>
    </rPh>
    <rPh sb="4" eb="7">
      <t>タイショウヒョウ</t>
    </rPh>
    <rPh sb="8" eb="11">
      <t>ジュンシサン</t>
    </rPh>
    <rPh sb="12" eb="14">
      <t>ケイジョウ</t>
    </rPh>
    <rPh sb="14" eb="15">
      <t>ガク</t>
    </rPh>
    <rPh sb="15" eb="17">
      <t>サンシュツ</t>
    </rPh>
    <phoneticPr fontId="51"/>
  </si>
  <si>
    <t>評価差額：d</t>
    <rPh sb="0" eb="2">
      <t>ヒョウカ</t>
    </rPh>
    <rPh sb="2" eb="4">
      <t>サガク</t>
    </rPh>
    <phoneticPr fontId="2"/>
  </si>
  <si>
    <t>その他の金銭の信託</t>
    <rPh sb="2" eb="3">
      <t>タ</t>
    </rPh>
    <rPh sb="4" eb="6">
      <t>キンセン</t>
    </rPh>
    <rPh sb="7" eb="9">
      <t>シンタク</t>
    </rPh>
    <phoneticPr fontId="51"/>
  </si>
  <si>
    <t>(＋)繰延税金資産：e</t>
    <rPh sb="3" eb="5">
      <t>クリノベ</t>
    </rPh>
    <rPh sb="5" eb="7">
      <t>ゼイキン</t>
    </rPh>
    <rPh sb="7" eb="9">
      <t>シサン</t>
    </rPh>
    <phoneticPr fontId="51"/>
  </si>
  <si>
    <t>(△)繰延税金負債：f</t>
    <rPh sb="3" eb="5">
      <t>クリノベ</t>
    </rPh>
    <rPh sb="5" eb="7">
      <t>ゼイキン</t>
    </rPh>
    <rPh sb="7" eb="9">
      <t>フサイ</t>
    </rPh>
    <phoneticPr fontId="51"/>
  </si>
  <si>
    <t>(△)その他：g</t>
    <rPh sb="5" eb="6">
      <t>タ</t>
    </rPh>
    <phoneticPr fontId="51"/>
  </si>
  <si>
    <t>その他有価証券評価差額金</t>
    <rPh sb="2" eb="3">
      <t>タ</t>
    </rPh>
    <rPh sb="7" eb="9">
      <t>ヒョウカ</t>
    </rPh>
    <rPh sb="9" eb="12">
      <t>サガクキン</t>
    </rPh>
    <phoneticPr fontId="51"/>
  </si>
  <si>
    <t>(持分相当額控除前）：h=d+e+f+g</t>
    <rPh sb="1" eb="3">
      <t>モチブン</t>
    </rPh>
    <rPh sb="3" eb="6">
      <t>ソウトウガク</t>
    </rPh>
    <rPh sb="6" eb="8">
      <t>コウジョ</t>
    </rPh>
    <rPh sb="8" eb="9">
      <t>マエ</t>
    </rPh>
    <phoneticPr fontId="51"/>
  </si>
  <si>
    <t>(△)非支配株主持分相当額：i</t>
    <rPh sb="3" eb="4">
      <t>ヒ</t>
    </rPh>
    <rPh sb="4" eb="6">
      <t>シハイ</t>
    </rPh>
    <rPh sb="6" eb="8">
      <t>カブヌシ</t>
    </rPh>
    <rPh sb="8" eb="10">
      <t>モチブン</t>
    </rPh>
    <rPh sb="10" eb="13">
      <t>ソウトウガク</t>
    </rPh>
    <phoneticPr fontId="51"/>
  </si>
  <si>
    <t>(＋)持分法適用会社が所有するその他有価証券</t>
    <rPh sb="3" eb="5">
      <t>モチブン</t>
    </rPh>
    <rPh sb="5" eb="6">
      <t>ホウ</t>
    </rPh>
    <rPh sb="6" eb="8">
      <t>テキヨウ</t>
    </rPh>
    <rPh sb="8" eb="10">
      <t>カイシャ</t>
    </rPh>
    <rPh sb="11" eb="13">
      <t>ショユウ</t>
    </rPh>
    <rPh sb="17" eb="18">
      <t>タ</t>
    </rPh>
    <rPh sb="18" eb="20">
      <t>ユウカ</t>
    </rPh>
    <rPh sb="20" eb="22">
      <t>ショウケン</t>
    </rPh>
    <phoneticPr fontId="51"/>
  </si>
  <si>
    <t>に係る評価差額金のうち親会社持分相当額：j</t>
    <rPh sb="1" eb="2">
      <t>カカワ</t>
    </rPh>
    <rPh sb="3" eb="5">
      <t>ヒョウカ</t>
    </rPh>
    <rPh sb="5" eb="8">
      <t>サガクキン</t>
    </rPh>
    <rPh sb="11" eb="14">
      <t>オヤガイシャ</t>
    </rPh>
    <rPh sb="14" eb="16">
      <t>モチブン</t>
    </rPh>
    <rPh sb="16" eb="19">
      <t>ソウトウガク</t>
    </rPh>
    <phoneticPr fontId="51"/>
  </si>
  <si>
    <t>(純資産の部)：k=h+i+j</t>
    <phoneticPr fontId="149"/>
  </si>
  <si>
    <t>その他有価証券評価差額金（単体）</t>
    <rPh sb="2" eb="3">
      <t>タ</t>
    </rPh>
    <rPh sb="3" eb="5">
      <t>ユウカ</t>
    </rPh>
    <rPh sb="5" eb="7">
      <t>ショウケン</t>
    </rPh>
    <rPh sb="7" eb="9">
      <t>ヒョウカ</t>
    </rPh>
    <rPh sb="9" eb="12">
      <t>サガクキン</t>
    </rPh>
    <rPh sb="13" eb="15">
      <t>タンタイ</t>
    </rPh>
    <phoneticPr fontId="51"/>
  </si>
  <si>
    <t>● 時価観測計算値</t>
    <rPh sb="2" eb="4">
      <t>ジカ</t>
    </rPh>
    <rPh sb="4" eb="6">
      <t>カンソク</t>
    </rPh>
    <rPh sb="6" eb="8">
      <t>ケイサン</t>
    </rPh>
    <rPh sb="8" eb="9">
      <t>アタイ</t>
    </rPh>
    <phoneticPr fontId="51"/>
  </si>
  <si>
    <t>(△）時価ヘッジ損益：g 益はマイナス</t>
    <rPh sb="3" eb="5">
      <t>ジカ</t>
    </rPh>
    <rPh sb="8" eb="10">
      <t>ソンエキ</t>
    </rPh>
    <rPh sb="13" eb="14">
      <t>エキ</t>
    </rPh>
    <phoneticPr fontId="51"/>
  </si>
  <si>
    <t>(純資産の部)：g=d+e+f</t>
    <phoneticPr fontId="149"/>
  </si>
  <si>
    <r>
      <rPr>
        <sz val="16"/>
        <color theme="0"/>
        <rFont val="BIZ UDPゴシック"/>
        <family val="3"/>
        <charset val="128"/>
      </rPr>
      <t>Before</t>
    </r>
    <r>
      <rPr>
        <sz val="20"/>
        <color theme="0"/>
        <rFont val="BIZ UDPゴシック"/>
        <family val="3"/>
        <charset val="128"/>
      </rPr>
      <t xml:space="preserve">  有価証券報告書</t>
    </r>
    <rPh sb="8" eb="10">
      <t>ユウカ</t>
    </rPh>
    <rPh sb="10" eb="12">
      <t>ショウケン</t>
    </rPh>
    <rPh sb="12" eb="15">
      <t>ホウコクショ</t>
    </rPh>
    <phoneticPr fontId="2"/>
  </si>
  <si>
    <r>
      <rPr>
        <sz val="16"/>
        <color theme="0"/>
        <rFont val="Arial Black"/>
        <family val="2"/>
      </rPr>
      <t xml:space="preserve">Before  </t>
    </r>
    <r>
      <rPr>
        <sz val="20"/>
        <color theme="0"/>
        <rFont val="Arial Black"/>
        <family val="2"/>
      </rPr>
      <t>Disclosure</t>
    </r>
    <phoneticPr fontId="2"/>
  </si>
  <si>
    <r>
      <rPr>
        <sz val="16"/>
        <color theme="0"/>
        <rFont val="BIZ UDP明朝 Medium"/>
        <family val="1"/>
        <charset val="128"/>
      </rPr>
      <t xml:space="preserve">Before </t>
    </r>
    <r>
      <rPr>
        <sz val="20"/>
        <color theme="0"/>
        <rFont val="BIZ UDP明朝 Medium"/>
        <family val="1"/>
        <charset val="128"/>
      </rPr>
      <t xml:space="preserve"> （決算期）決算短信</t>
    </r>
    <rPh sb="9" eb="12">
      <t>ケッサンキ</t>
    </rPh>
    <rPh sb="13" eb="15">
      <t>ケッサン</t>
    </rPh>
    <rPh sb="15" eb="17">
      <t>タンシン</t>
    </rPh>
    <phoneticPr fontId="2"/>
  </si>
  <si>
    <r>
      <rPr>
        <sz val="16"/>
        <color theme="0"/>
        <rFont val="BIZ UDPゴシック"/>
        <family val="3"/>
        <charset val="128"/>
      </rPr>
      <t xml:space="preserve">Before </t>
    </r>
    <r>
      <rPr>
        <sz val="20"/>
        <color theme="0"/>
        <rFont val="BIZ UDPゴシック"/>
        <family val="3"/>
        <charset val="128"/>
      </rPr>
      <t xml:space="preserve"> IR会社説明会資料</t>
    </r>
    <rPh sb="10" eb="12">
      <t>カイシャ</t>
    </rPh>
    <rPh sb="12" eb="15">
      <t>セツメイカイ</t>
    </rPh>
    <rPh sb="15" eb="17">
      <t>シリョウ</t>
    </rPh>
    <phoneticPr fontId="2"/>
  </si>
  <si>
    <t>!$AC$</t>
  </si>
  <si>
    <t>令和 5年 3月</t>
  </si>
  <si>
    <t xml:space="preserve">- </t>
  </si>
  <si>
    <t>国際統一基準</t>
  </si>
  <si>
    <t>基礎的内部格付手法</t>
  </si>
  <si>
    <t>粗利益配分手法</t>
  </si>
  <si>
    <t>●</t>
  </si>
  <si>
    <t>標準的手法</t>
  </si>
  <si>
    <t>▼ 短信</t>
  </si>
  <si>
    <t>🔻 短信IR</t>
  </si>
  <si>
    <t>国内預金</t>
  </si>
  <si>
    <t>○賄い達成</t>
  </si>
  <si>
    <t>既達成</t>
  </si>
  <si>
    <t>未達</t>
  </si>
  <si>
    <t>▼ 短信IR</t>
  </si>
  <si>
    <t xml:space="preserve">黒字行 </t>
  </si>
  <si>
    <t xml:space="preserve">黒字継続 </t>
  </si>
  <si>
    <t>日本マスタートラスト信託銀行(信託口)</t>
  </si>
  <si>
    <t>日本カストディ銀行(信託口)</t>
  </si>
  <si>
    <t>日本生命保険相互会社</t>
  </si>
  <si>
    <t>STATE STREET BANK AND TRUST COMPANY 505223</t>
  </si>
  <si>
    <t>第一生命保険</t>
  </si>
  <si>
    <t>🔻 有報補足</t>
  </si>
  <si>
    <t>EY新日本</t>
  </si>
  <si>
    <t>負債R</t>
  </si>
  <si>
    <t>▼ 該当なし</t>
  </si>
  <si>
    <t>▼ 明細NA</t>
  </si>
  <si>
    <t>▼ NA</t>
  </si>
  <si>
    <t>R&amp;I</t>
  </si>
  <si>
    <t>AA-</t>
  </si>
  <si>
    <t>安定的</t>
  </si>
  <si>
    <t>S&amp;P</t>
  </si>
  <si>
    <t>A-</t>
  </si>
  <si>
    <t>令和 4年 3月</t>
  </si>
  <si>
    <t>日本マスタートラスト信託銀行(株)(信託口)</t>
  </si>
  <si>
    <t>損保ジャパン日本興亜</t>
  </si>
  <si>
    <t>令和 3年 3月</t>
  </si>
  <si>
    <t>　</t>
  </si>
  <si>
    <t>平成31年 3月</t>
  </si>
  <si>
    <t>令和 2年 3月</t>
  </si>
  <si>
    <t>201809</t>
  </si>
  <si>
    <t>平成30年 9月</t>
  </si>
  <si>
    <t>平成 1年 9月</t>
  </si>
  <si>
    <t>令和 2年 9月</t>
  </si>
  <si>
    <t>令和 3年 9月</t>
  </si>
  <si>
    <t>▼ Disclo</t>
  </si>
  <si>
    <t>🔻 IR</t>
  </si>
  <si>
    <t>令和 4年 9月</t>
  </si>
  <si>
    <t>平成30年 3月</t>
  </si>
  <si>
    <t>前受収益</t>
  </si>
  <si>
    <t>その他の負債</t>
  </si>
  <si>
    <t>固定資産圧縮積立金</t>
  </si>
  <si>
    <t>その他の特別損失</t>
  </si>
  <si>
    <t>◇ 内訳非開示</t>
  </si>
  <si>
    <t>Sample_Chigin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</si>
</sst>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1" formatCode="_ * #,##0_ ;_ * \-#,##0_ ;_ * &quot;-&quot;_ ;_ @_ "/>
    <numFmt numFmtId="176" formatCode="#,##0&quot; &quot;;&quot;△&quot;\ #,##0&quot; &quot;"/>
    <numFmt numFmtId="177" formatCode="0.00\ &quot;% &quot;;&quot;△ &quot;0.00\ &quot;% &quot;"/>
    <numFmt numFmtId="178" formatCode="0.00\ &quot;円 &quot;;&quot;△&quot;\ 0.00\ &quot;円 &quot;"/>
    <numFmt numFmtId="179" formatCode="@&quot; &quot;"/>
    <numFmt numFmtId="180" formatCode="&quot; &quot;@"/>
    <numFmt numFmtId="181" formatCode="#,##0&quot;千株 &quot;;&quot;△ &quot;#,##0&quot;千株 &quot;"/>
    <numFmt numFmtId="182" formatCode="#,##0&quot; &quot;;&quot;△ &quot;#,##0&quot; &quot;"/>
    <numFmt numFmtId="183" formatCode="[Red]\+\ #,##0&quot; &quot;;\▴\ #,##0&quot; &quot;"/>
    <numFmt numFmtId="184" formatCode="#,##0&quot;千円 &quot;;&quot;△ &quot;#,##0&quot;千円 &quot;"/>
    <numFmt numFmtId="185" formatCode="[Red]\+\ #,##0\ &quot;千円&quot;&quot; &quot;;\▴\ #,##0\ &quot;千円&quot;&quot; &quot;"/>
    <numFmt numFmtId="186" formatCode="[Red]&quot;+ &quot;0.00\ &quot;% &quot;;&quot;▴ &quot;0.00\ &quot;% &quot;"/>
    <numFmt numFmtId="187" formatCode="0.00\ &quot;年 &quot;;&quot;△ &quot;0.00\ &quot;年 &quot;"/>
    <numFmt numFmtId="188" formatCode="0.00\ &quot;% &quot;;&quot;△&quot;\ 0.00\ &quot;% &quot;"/>
    <numFmt numFmtId="189" formatCode="0.00\ &quot;% &quot;;&quot;△&quot;0.00\ &quot;% &quot;"/>
    <numFmt numFmtId="190" formatCode="#,##0&quot; 千株 &quot;;&quot;△ &quot;#,##0&quot; 千株 &quot;"/>
    <numFmt numFmtId="191" formatCode="0.0\ &quot;% &quot;;&quot;△&quot;\ 0.0\ &quot;%&quot;"/>
    <numFmt numFmtId="192" formatCode="#,##0.00&quot; &quot;;&quot;△&quot;\ #,##0.00&quot; &quot;"/>
    <numFmt numFmtId="193" formatCode="0.0\ &quot;% &quot;;&quot;△&quot;\ 0.0\ &quot;% &quot;"/>
    <numFmt numFmtId="194" formatCode="0.000\ &quot;% &quot;;&quot;△&quot;0.000\ &quot;% &quot;"/>
    <numFmt numFmtId="195" formatCode="&quot;(&quot;\ #,##0&quot;) &quot;;&quot;( △ &quot;#,##0&quot; ) &quot;"/>
    <numFmt numFmtId="196" formatCode="#,##0;&quot;△ &quot;#,##0"/>
    <numFmt numFmtId="197" formatCode="yyyy/m/d;@"/>
    <numFmt numFmtId="198" formatCode="[Red]&quot;+ &quot;0.00\ &quot;年 &quot;;&quot;▴ &quot;0.00\ &quot;年 &quot;"/>
    <numFmt numFmtId="199" formatCode="[Red]&quot;+ &quot;0.00\ &quot;円 &quot;;&quot;▴ &quot;0.00\ &quot;円 &quot;"/>
    <numFmt numFmtId="200" formatCode="#,##0.00\ &quot;円 &quot;;&quot;△&quot;#,##0.00\ &quot;円 &quot;"/>
    <numFmt numFmtId="202" formatCode="@&quot;銀行&quot;"/>
    <numFmt numFmtId="203" formatCode="#,##0&quot; &quot;;&quot;△&quot;\ #,##0&quot; &quot;;0&quot; &quot;"/>
  </numFmts>
  <fonts count="157">
    <font>
      <sz val="11"/>
      <color theme="1"/>
      <name val="Yu Gothic"/>
      <family val="2"/>
      <scheme val="minor"/>
    </font>
    <font>
      <sz val="11"/>
      <color theme="1"/>
      <name val="Yu Gothic"/>
      <family val="2"/>
      <scheme val="minor"/>
    </font>
    <font>
      <sz val="6"/>
      <name val="ＭＳ ゴシック"/>
      <family val="2"/>
      <charset val="128"/>
    </font>
    <font>
      <sz val="10"/>
      <color theme="1"/>
      <name val="BIZ UDPゴシック"/>
      <family val="3"/>
      <charset val="128"/>
    </font>
    <font>
      <sz val="9"/>
      <color theme="1"/>
      <name val="BIZ UDPゴシック"/>
      <family val="3"/>
      <charset val="128"/>
    </font>
    <font>
      <sz val="11"/>
      <color theme="1"/>
      <name val="BIZ UDPゴシック"/>
      <family val="3"/>
      <charset val="128"/>
    </font>
    <font>
      <sz val="14"/>
      <color theme="8"/>
      <name val="BIZ UDPゴシック"/>
      <family val="3"/>
      <charset val="128"/>
    </font>
    <font>
      <sz val="12"/>
      <color theme="8"/>
      <name val="BIZ UDPゴシック"/>
      <family val="3"/>
      <charset val="128"/>
    </font>
    <font>
      <sz val="9"/>
      <color theme="8"/>
      <name val="BIZ UDPゴシック"/>
      <family val="3"/>
      <charset val="128"/>
    </font>
    <font>
      <sz val="9"/>
      <name val="BIZ UDPゴシック"/>
      <family val="3"/>
      <charset val="128"/>
    </font>
    <font>
      <b/>
      <sz val="9"/>
      <color theme="8"/>
      <name val="BIZ UDPゴシック"/>
      <family val="3"/>
      <charset val="128"/>
    </font>
    <font>
      <sz val="9"/>
      <color rgb="FF0070C0"/>
      <name val="BIZ UDPゴシック"/>
      <family val="3"/>
      <charset val="128"/>
    </font>
    <font>
      <sz val="20"/>
      <color theme="8"/>
      <name val="BIZ UDPゴシック"/>
      <family val="3"/>
      <charset val="128"/>
    </font>
    <font>
      <b/>
      <sz val="20"/>
      <color theme="8"/>
      <name val="BIZ UDPゴシック"/>
      <family val="3"/>
      <charset val="128"/>
    </font>
    <font>
      <sz val="20"/>
      <color theme="1"/>
      <name val="BIZ UDPゴシック"/>
      <family val="3"/>
      <charset val="128"/>
    </font>
    <font>
      <sz val="20"/>
      <name val="BIZ UDPゴシック"/>
      <family val="3"/>
      <charset val="128"/>
    </font>
    <font>
      <b/>
      <sz val="9"/>
      <color theme="1"/>
      <name val="BIZ UDPゴシック"/>
      <family val="3"/>
      <charset val="128"/>
    </font>
    <font>
      <sz val="12"/>
      <color theme="1"/>
      <name val="BIZ UDPゴシック"/>
      <family val="3"/>
      <charset val="128"/>
    </font>
    <font>
      <sz val="9"/>
      <color theme="9" tint="-0.249977111117893"/>
      <name val="BIZ UDPゴシック"/>
      <family val="3"/>
      <charset val="128"/>
    </font>
    <font>
      <sz val="18"/>
      <color theme="9" tint="-0.249977111117893"/>
      <name val="BIZ UDPゴシック"/>
      <family val="3"/>
      <charset val="128"/>
    </font>
    <font>
      <b/>
      <sz val="9"/>
      <name val="BIZ UDPゴシック"/>
      <family val="3"/>
      <charset val="128"/>
    </font>
    <font>
      <sz val="16"/>
      <color theme="9" tint="-0.249977111117893"/>
      <name val="BIZ UDPゴシック"/>
      <family val="3"/>
      <charset val="128"/>
    </font>
    <font>
      <sz val="20"/>
      <color theme="0"/>
      <name val="BIZ UDPゴシック"/>
      <family val="3"/>
      <charset val="128"/>
    </font>
    <font>
      <sz val="11"/>
      <color theme="5" tint="-0.499984740745262"/>
      <name val="BIZ UDPゴシック"/>
      <family val="3"/>
      <charset val="128"/>
    </font>
    <font>
      <sz val="16"/>
      <color theme="1"/>
      <name val="BIZ UDPゴシック"/>
      <family val="3"/>
      <charset val="128"/>
    </font>
    <font>
      <sz val="9"/>
      <color rgb="FF002060"/>
      <name val="BIZ UDPゴシック"/>
      <family val="3"/>
      <charset val="128"/>
    </font>
    <font>
      <sz val="14"/>
      <color rgb="FF002060"/>
      <name val="BIZ UDPゴシック"/>
      <family val="3"/>
      <charset val="128"/>
    </font>
    <font>
      <b/>
      <sz val="9"/>
      <color rgb="FF002060"/>
      <name val="BIZ UDPゴシック"/>
      <family val="3"/>
      <charset val="128"/>
    </font>
    <font>
      <b/>
      <sz val="12"/>
      <color rgb="FF002060"/>
      <name val="BIZ UDPゴシック"/>
      <family val="3"/>
      <charset val="128"/>
    </font>
    <font>
      <b/>
      <sz val="9"/>
      <color rgb="FF00B0F0"/>
      <name val="BIZ UDPゴシック"/>
      <family val="3"/>
      <charset val="128"/>
    </font>
    <font>
      <sz val="12"/>
      <color rgb="FF002060"/>
      <name val="BIZ UDPゴシック"/>
      <family val="3"/>
      <charset val="128"/>
    </font>
    <font>
      <b/>
      <sz val="11"/>
      <color rgb="FF00B0F0"/>
      <name val="BIZ UDPゴシック"/>
      <family val="3"/>
      <charset val="128"/>
    </font>
    <font>
      <sz val="9"/>
      <color rgb="FF00B0F0"/>
      <name val="BIZ UDPゴシック"/>
      <family val="3"/>
      <charset val="128"/>
    </font>
    <font>
      <b/>
      <sz val="11"/>
      <color theme="1"/>
      <name val="BIZ UDPゴシック"/>
      <family val="3"/>
      <charset val="128"/>
    </font>
    <font>
      <sz val="14"/>
      <color theme="5"/>
      <name val="BIZ UDPゴシック"/>
      <family val="3"/>
      <charset val="128"/>
    </font>
    <font>
      <sz val="11"/>
      <color theme="5"/>
      <name val="BIZ UDPゴシック"/>
      <family val="3"/>
      <charset val="128"/>
    </font>
    <font>
      <b/>
      <sz val="14"/>
      <color theme="5"/>
      <name val="BIZ UDPゴシック"/>
      <family val="3"/>
      <charset val="128"/>
    </font>
    <font>
      <b/>
      <sz val="10"/>
      <color theme="5"/>
      <name val="BIZ UDPゴシック"/>
      <family val="3"/>
      <charset val="128"/>
    </font>
    <font>
      <b/>
      <sz val="20"/>
      <color theme="5"/>
      <name val="BIZ UDPゴシック"/>
      <family val="3"/>
      <charset val="128"/>
    </font>
    <font>
      <sz val="9"/>
      <color rgb="FF00602B"/>
      <name val="BIZ UDPゴシック"/>
      <family val="3"/>
      <charset val="128"/>
    </font>
    <font>
      <sz val="6"/>
      <name val="Yu Gothic"/>
      <family val="3"/>
      <charset val="128"/>
      <scheme val="minor"/>
    </font>
    <font>
      <sz val="9"/>
      <color theme="5"/>
      <name val="BIZ UDPゴシック"/>
      <family val="3"/>
      <charset val="128"/>
    </font>
    <font>
      <sz val="20"/>
      <color theme="0"/>
      <name val="BIZ UDP明朝 Medium"/>
      <family val="1"/>
      <charset val="128"/>
    </font>
    <font>
      <sz val="11"/>
      <color theme="1"/>
      <name val="BIZ UDP明朝 Medium"/>
      <family val="1"/>
      <charset val="128"/>
    </font>
    <font>
      <sz val="20"/>
      <color rgb="FF0070C0"/>
      <name val="BIZ UDP明朝 Medium"/>
      <family val="1"/>
      <charset val="128"/>
    </font>
    <font>
      <sz val="9"/>
      <color theme="1"/>
      <name val="BIZ UDP明朝 Medium"/>
      <family val="1"/>
      <charset val="128"/>
    </font>
    <font>
      <sz val="16"/>
      <color theme="1"/>
      <name val="BIZ UDP明朝 Medium"/>
      <family val="1"/>
      <charset val="128"/>
    </font>
    <font>
      <sz val="16"/>
      <color theme="8"/>
      <name val="BIZ UDP明朝 Medium"/>
      <family val="1"/>
      <charset val="128"/>
    </font>
    <font>
      <sz val="12"/>
      <color theme="8"/>
      <name val="BIZ UDP明朝 Medium"/>
      <family val="1"/>
      <charset val="128"/>
    </font>
    <font>
      <b/>
      <sz val="9"/>
      <color theme="8"/>
      <name val="BIZ UDP明朝 Medium"/>
      <family val="1"/>
      <charset val="128"/>
    </font>
    <font>
      <sz val="9"/>
      <name val="BIZ UDP明朝 Medium"/>
      <family val="1"/>
      <charset val="128"/>
    </font>
    <font>
      <sz val="6"/>
      <name val="ＭＳ Ｐゴシック"/>
      <family val="3"/>
      <charset val="128"/>
    </font>
    <font>
      <sz val="9"/>
      <color rgb="FF0070C0"/>
      <name val="BIZ UDP明朝 Medium"/>
      <family val="1"/>
      <charset val="128"/>
    </font>
    <font>
      <sz val="9"/>
      <color theme="8"/>
      <name val="BIZ UDP明朝 Medium"/>
      <family val="1"/>
      <charset val="128"/>
    </font>
    <font>
      <b/>
      <sz val="11"/>
      <color theme="1"/>
      <name val="BIZ UDP明朝 Medium"/>
      <family val="1"/>
      <charset val="128"/>
    </font>
    <font>
      <b/>
      <sz val="12"/>
      <color theme="8"/>
      <name val="BIZ UDP明朝 Medium"/>
      <family val="1"/>
      <charset val="128"/>
    </font>
    <font>
      <b/>
      <sz val="9"/>
      <color theme="1"/>
      <name val="BIZ UDP明朝 Medium"/>
      <family val="1"/>
      <charset val="128"/>
    </font>
    <font>
      <b/>
      <sz val="9"/>
      <name val="BIZ UDP明朝 Medium"/>
      <family val="1"/>
      <charset val="128"/>
    </font>
    <font>
      <sz val="20"/>
      <color theme="1"/>
      <name val="BIZ UDP明朝 Medium"/>
      <family val="1"/>
      <charset val="128"/>
    </font>
    <font>
      <sz val="20"/>
      <color theme="8"/>
      <name val="BIZ UDP明朝 Medium"/>
      <family val="1"/>
      <charset val="128"/>
    </font>
    <font>
      <sz val="20"/>
      <name val="BIZ UDP明朝 Medium"/>
      <family val="1"/>
      <charset val="128"/>
    </font>
    <font>
      <b/>
      <sz val="20"/>
      <color theme="8"/>
      <name val="BIZ UDP明朝 Medium"/>
      <family val="1"/>
      <charset val="128"/>
    </font>
    <font>
      <b/>
      <sz val="10"/>
      <color rgb="FF002060"/>
      <name val="BIZ UDゴシック"/>
      <family val="3"/>
      <charset val="128"/>
    </font>
    <font>
      <sz val="9"/>
      <color indexed="60"/>
      <name val="BIZ UDゴシック"/>
      <family val="3"/>
      <charset val="128"/>
    </font>
    <font>
      <b/>
      <sz val="9"/>
      <color rgb="FF002060"/>
      <name val="BIZ UDゴシック"/>
      <family val="3"/>
      <charset val="128"/>
    </font>
    <font>
      <sz val="9"/>
      <name val="BIZ UDゴシック"/>
      <family val="3"/>
      <charset val="128"/>
    </font>
    <font>
      <sz val="9"/>
      <color rgb="FF002060"/>
      <name val="BIZ UDゴシック"/>
      <family val="3"/>
      <charset val="128"/>
    </font>
    <font>
      <sz val="16"/>
      <color rgb="FF002060"/>
      <name val="BIZ UDP明朝 Medium"/>
      <family val="1"/>
      <charset val="128"/>
    </font>
    <font>
      <sz val="16"/>
      <name val="BIZ UDP明朝 Medium"/>
      <family val="1"/>
      <charset val="128"/>
    </font>
    <font>
      <sz val="10"/>
      <color rgb="FF0070C0"/>
      <name val="BIZ UDP明朝 Medium"/>
      <family val="1"/>
      <charset val="128"/>
    </font>
    <font>
      <sz val="9"/>
      <color theme="1"/>
      <name val="BIZ UDゴシック"/>
      <family val="3"/>
      <charset val="128"/>
    </font>
    <font>
      <sz val="18"/>
      <color theme="9" tint="-0.249977111117893"/>
      <name val="BIZ UDP明朝 Medium"/>
      <family val="1"/>
      <charset val="128"/>
    </font>
    <font>
      <sz val="16"/>
      <color theme="9" tint="-0.249977111117893"/>
      <name val="BIZ UDP明朝 Medium"/>
      <family val="1"/>
      <charset val="128"/>
    </font>
    <font>
      <sz val="9"/>
      <color theme="9" tint="-0.499984740745262"/>
      <name val="BIZ UDP明朝 Medium"/>
      <family val="1"/>
      <charset val="128"/>
    </font>
    <font>
      <b/>
      <sz val="9"/>
      <color theme="9" tint="-0.249977111117893"/>
      <name val="BIZ UDP明朝 Medium"/>
      <family val="1"/>
      <charset val="128"/>
    </font>
    <font>
      <sz val="12"/>
      <color theme="9" tint="-0.249977111117893"/>
      <name val="BIZ UDP明朝 Medium"/>
      <family val="1"/>
      <charset val="128"/>
    </font>
    <font>
      <sz val="14"/>
      <color theme="9" tint="-0.249977111117893"/>
      <name val="BIZ UDP明朝 Medium"/>
      <family val="1"/>
      <charset val="128"/>
    </font>
    <font>
      <sz val="9"/>
      <color theme="9" tint="-0.249977111117893"/>
      <name val="BIZ UDP明朝 Medium"/>
      <family val="1"/>
      <charset val="128"/>
    </font>
    <font>
      <sz val="10"/>
      <color theme="1"/>
      <name val="BIZ UDP明朝 Medium"/>
      <family val="1"/>
      <charset val="128"/>
    </font>
    <font>
      <b/>
      <sz val="16"/>
      <color rgb="FF008291"/>
      <name val="BIZ UDP明朝 Medium"/>
      <family val="1"/>
      <charset val="128"/>
    </font>
    <font>
      <b/>
      <sz val="11"/>
      <color rgb="FFEFA72B"/>
      <name val="BIZ UDPゴシック"/>
      <family val="3"/>
      <charset val="128"/>
    </font>
    <font>
      <sz val="9"/>
      <color theme="1"/>
      <name val="BIZ UD明朝 Medium"/>
      <family val="1"/>
      <charset val="128"/>
    </font>
    <font>
      <b/>
      <sz val="11"/>
      <color rgb="FFEFA72B"/>
      <name val="BIZ UDP明朝 Medium"/>
      <family val="1"/>
      <charset val="128"/>
    </font>
    <font>
      <sz val="9"/>
      <color theme="7" tint="-0.499984740745262"/>
      <name val="BIZ UDP明朝 Medium"/>
      <family val="1"/>
      <charset val="128"/>
    </font>
    <font>
      <sz val="16"/>
      <color theme="7" tint="-0.499984740745262"/>
      <name val="BIZ UDP明朝 Medium"/>
      <family val="1"/>
      <charset val="128"/>
    </font>
    <font>
      <b/>
      <sz val="12"/>
      <color rgb="FFEFA72B"/>
      <name val="BIZ UDP明朝 Medium"/>
      <family val="1"/>
      <charset val="128"/>
    </font>
    <font>
      <b/>
      <sz val="9"/>
      <name val="BIZ UDゴシック"/>
      <family val="3"/>
      <charset val="128"/>
    </font>
    <font>
      <b/>
      <sz val="18"/>
      <color rgb="FF009999"/>
      <name val="BIZ UDP明朝 Medium"/>
      <family val="1"/>
      <charset val="128"/>
    </font>
    <font>
      <sz val="12"/>
      <color theme="7" tint="-0.499984740745262"/>
      <name val="BIZ UDP明朝 Medium"/>
      <family val="1"/>
      <charset val="128"/>
    </font>
    <font>
      <b/>
      <sz val="16"/>
      <color rgb="FF009999"/>
      <name val="BIZ UDP明朝 Medium"/>
      <family val="1"/>
      <charset val="128"/>
    </font>
    <font>
      <sz val="12"/>
      <color rgb="FF002060"/>
      <name val="BIZ UDP明朝 Medium"/>
      <family val="1"/>
      <charset val="128"/>
    </font>
    <font>
      <sz val="14"/>
      <color rgb="FF002060"/>
      <name val="BIZ UDP明朝 Medium"/>
      <family val="1"/>
      <charset val="128"/>
    </font>
    <font>
      <sz val="10"/>
      <color rgb="FF002060"/>
      <name val="BIZ UDP明朝 Medium"/>
      <family val="1"/>
      <charset val="128"/>
    </font>
    <font>
      <sz val="9"/>
      <color rgb="FF002060"/>
      <name val="BIZ UDP明朝 Medium"/>
      <family val="1"/>
      <charset val="128"/>
    </font>
    <font>
      <sz val="12"/>
      <color rgb="FF002060"/>
      <name val="BIZ UDP明朝 Medium"/>
      <family val="2"/>
      <charset val="128"/>
    </font>
    <font>
      <sz val="12"/>
      <color rgb="FF002060"/>
      <name val="Segoe UI Symbol"/>
      <family val="2"/>
    </font>
    <font>
      <sz val="12"/>
      <color theme="1"/>
      <name val="BIZ UDP明朝 Medium"/>
      <family val="1"/>
      <charset val="128"/>
    </font>
    <font>
      <b/>
      <sz val="9"/>
      <color rgb="FF002060"/>
      <name val="BIZ UDP明朝 Medium"/>
      <family val="1"/>
      <charset val="128"/>
    </font>
    <font>
      <sz val="20"/>
      <color theme="0"/>
      <name val="Arial Black"/>
      <family val="2"/>
    </font>
    <font>
      <b/>
      <sz val="20"/>
      <color theme="5"/>
      <name val="BIZ UDP明朝 Medium"/>
      <family val="1"/>
      <charset val="128"/>
    </font>
    <font>
      <b/>
      <sz val="14"/>
      <color theme="5"/>
      <name val="BIZ UDP明朝 Medium"/>
      <family val="1"/>
      <charset val="128"/>
    </font>
    <font>
      <sz val="10"/>
      <color theme="5" tint="-0.499984740745262"/>
      <name val="BIZ UDP明朝 Medium"/>
      <family val="1"/>
      <charset val="128"/>
    </font>
    <font>
      <sz val="14"/>
      <color theme="5"/>
      <name val="BIZ UDP明朝 Medium"/>
      <family val="1"/>
      <charset val="128"/>
    </font>
    <font>
      <sz val="10"/>
      <name val="BIZ UDP明朝 Medium"/>
      <family val="1"/>
      <charset val="128"/>
    </font>
    <font>
      <sz val="9"/>
      <color theme="1"/>
      <name val="Yu Gothic"/>
      <family val="2"/>
      <scheme val="minor"/>
    </font>
    <font>
      <sz val="10"/>
      <color theme="5"/>
      <name val="BIZ UDP明朝 Medium"/>
      <family val="1"/>
      <charset val="128"/>
    </font>
    <font>
      <b/>
      <sz val="20"/>
      <color theme="1"/>
      <name val="BIZ UDP明朝 Medium"/>
      <family val="1"/>
      <charset val="128"/>
    </font>
    <font>
      <sz val="11"/>
      <color theme="5"/>
      <name val="BIZ UDP明朝 Medium"/>
      <family val="1"/>
      <charset val="128"/>
    </font>
    <font>
      <sz val="8"/>
      <color theme="1"/>
      <name val="BIZ UDP明朝 Medium"/>
      <family val="1"/>
      <charset val="128"/>
    </font>
    <font>
      <sz val="8"/>
      <name val="BIZ UDP明朝 Medium"/>
      <family val="1"/>
      <charset val="128"/>
    </font>
    <font>
      <b/>
      <sz val="20"/>
      <color theme="1"/>
      <name val="BIZ UDPゴシック"/>
      <family val="3"/>
      <charset val="128"/>
    </font>
    <font>
      <b/>
      <sz val="12"/>
      <color theme="5"/>
      <name val="BIZ UDP明朝 Medium"/>
      <family val="1"/>
      <charset val="128"/>
    </font>
    <font>
      <sz val="20"/>
      <color theme="5"/>
      <name val="BIZ UDP明朝 Medium"/>
      <family val="1"/>
      <charset val="128"/>
    </font>
    <font>
      <b/>
      <sz val="20"/>
      <color theme="5"/>
      <name val="Arial Black"/>
      <family val="2"/>
    </font>
    <font>
      <b/>
      <sz val="9"/>
      <color rgb="FF0070C0"/>
      <name val="BIZ UDゴシック"/>
      <family val="3"/>
      <charset val="128"/>
    </font>
    <font>
      <sz val="12"/>
      <color theme="7" tint="-0.249977111117893"/>
      <name val="BIZ UDPゴシック"/>
      <family val="3"/>
      <charset val="128"/>
    </font>
    <font>
      <sz val="8"/>
      <color theme="1"/>
      <name val="BIZ UDPゴシック"/>
      <family val="3"/>
      <charset val="128"/>
    </font>
    <font>
      <sz val="12"/>
      <color rgb="FF00B0F0"/>
      <name val="BIZ UDPゴシック"/>
      <family val="3"/>
      <charset val="128"/>
    </font>
    <font>
      <b/>
      <sz val="12"/>
      <color theme="0"/>
      <name val="BIZ UDPゴシック"/>
      <family val="3"/>
      <charset val="128"/>
    </font>
    <font>
      <sz val="12"/>
      <color rgb="FF0070C0"/>
      <name val="BIZ UDPゴシック"/>
      <family val="3"/>
      <charset val="128"/>
    </font>
    <font>
      <i/>
      <sz val="12"/>
      <color theme="8"/>
      <name val="BIZ UDPゴシック"/>
      <family val="3"/>
      <charset val="128"/>
    </font>
    <font>
      <sz val="12"/>
      <name val="BIZ UDPゴシック"/>
      <family val="3"/>
      <charset val="128"/>
    </font>
    <font>
      <b/>
      <sz val="12"/>
      <color theme="1"/>
      <name val="BIZ UDPゴシック"/>
      <family val="3"/>
      <charset val="128"/>
    </font>
    <font>
      <b/>
      <sz val="14"/>
      <name val="BIZ UDPゴシック"/>
      <family val="3"/>
      <charset val="128"/>
    </font>
    <font>
      <sz val="9"/>
      <color rgb="FF0070C0"/>
      <name val="BIZ UDゴシック"/>
      <family val="3"/>
      <charset val="128"/>
    </font>
    <font>
      <sz val="10"/>
      <color theme="1"/>
      <name val="Yu Gothic"/>
      <family val="2"/>
      <scheme val="minor"/>
    </font>
    <font>
      <sz val="12"/>
      <color theme="9" tint="-0.249977111117893"/>
      <name val="Arial Black"/>
      <family val="2"/>
    </font>
    <font>
      <sz val="10"/>
      <name val="BIZ UDゴシック"/>
      <family val="3"/>
      <charset val="128"/>
    </font>
    <font>
      <sz val="10"/>
      <name val="BIZ UDPゴシック"/>
      <family val="3"/>
      <charset val="128"/>
    </font>
    <font>
      <b/>
      <i/>
      <sz val="10"/>
      <color theme="8"/>
      <name val="BIZ UDPゴシック"/>
      <family val="3"/>
      <charset val="128"/>
    </font>
    <font>
      <b/>
      <sz val="10"/>
      <name val="BIZ UDPゴシック"/>
      <family val="3"/>
      <charset val="128"/>
    </font>
    <font>
      <sz val="12"/>
      <color theme="9" tint="-0.249977111117893"/>
      <name val="BIZ UDPゴシック"/>
      <family val="3"/>
      <charset val="128"/>
    </font>
    <font>
      <sz val="10"/>
      <color theme="9" tint="-0.499984740745262"/>
      <name val="BIZ UDゴシック"/>
      <family val="3"/>
      <charset val="128"/>
    </font>
    <font>
      <sz val="9"/>
      <color theme="9" tint="-0.499984740745262"/>
      <name val="BIZ UDゴシック"/>
      <family val="3"/>
      <charset val="128"/>
    </font>
    <font>
      <b/>
      <sz val="11"/>
      <color theme="5"/>
      <name val="BIZ UDPゴシック"/>
      <family val="3"/>
      <charset val="128"/>
    </font>
    <font>
      <b/>
      <sz val="9"/>
      <color theme="9" tint="-0.499984740745262"/>
      <name val="BIZ UDゴシック"/>
      <family val="3"/>
      <charset val="128"/>
    </font>
    <font>
      <sz val="9"/>
      <color theme="1"/>
      <name val="Aptos Black"/>
      <family val="2"/>
    </font>
    <font>
      <sz val="9"/>
      <name val="Aptos Black"/>
      <family val="2"/>
    </font>
    <font>
      <b/>
      <sz val="12"/>
      <color theme="9" tint="-0.499984740745262"/>
      <name val="BIZ UDゴシック"/>
      <family val="3"/>
      <charset val="128"/>
    </font>
    <font>
      <sz val="12"/>
      <name val="BIZ UDゴシック"/>
      <family val="3"/>
      <charset val="128"/>
    </font>
    <font>
      <b/>
      <sz val="10"/>
      <name val="BIZ UDゴシック"/>
      <family val="3"/>
      <charset val="128"/>
    </font>
    <font>
      <i/>
      <sz val="9"/>
      <name val="BIZ UDゴシック"/>
      <family val="3"/>
      <charset val="128"/>
    </font>
    <font>
      <sz val="9"/>
      <color indexed="12"/>
      <name val="BIZ UDゴシック"/>
      <family val="3"/>
      <charset val="128"/>
    </font>
    <font>
      <b/>
      <sz val="14"/>
      <color theme="9" tint="-0.499984740745262"/>
      <name val="BIZ UDゴシック"/>
      <family val="3"/>
      <charset val="128"/>
    </font>
    <font>
      <b/>
      <sz val="12"/>
      <name val="BIZ UDゴシック"/>
      <family val="3"/>
      <charset val="128"/>
    </font>
    <font>
      <sz val="9"/>
      <color theme="1"/>
      <name val="ＭＳ ゴシック"/>
      <family val="2"/>
      <charset val="128"/>
    </font>
    <font>
      <b/>
      <sz val="11"/>
      <name val="BIZ UDゴシック"/>
      <family val="3"/>
      <charset val="128"/>
    </font>
    <font>
      <sz val="11"/>
      <color rgb="FF002060"/>
      <name val="BIZ UDゴシック"/>
      <family val="3"/>
      <charset val="128"/>
    </font>
    <font>
      <sz val="9"/>
      <color theme="9" tint="-0.499984740745262"/>
      <name val="BIZ UDPゴシック"/>
      <family val="3"/>
      <charset val="128"/>
    </font>
    <font>
      <sz val="6"/>
      <name val="ＭＳ 明朝"/>
      <family val="1"/>
      <charset val="128"/>
    </font>
    <font>
      <sz val="16"/>
      <color theme="0"/>
      <name val="BIZ UDPゴシック"/>
      <family val="3"/>
      <charset val="128"/>
    </font>
    <font>
      <b/>
      <sz val="16"/>
      <color theme="5"/>
      <name val="BIZ UDP明朝 Medium"/>
      <family val="1"/>
      <charset val="128"/>
    </font>
    <font>
      <b/>
      <sz val="11"/>
      <color theme="5"/>
      <name val="BIZ UDゴシック"/>
      <family val="3"/>
      <charset val="128"/>
    </font>
    <font>
      <b/>
      <sz val="9"/>
      <color theme="5"/>
      <name val="BIZ UDゴシック"/>
      <family val="3"/>
      <charset val="128"/>
    </font>
    <font>
      <sz val="16"/>
      <color theme="0"/>
      <name val="Arial Black"/>
      <family val="2"/>
    </font>
    <font>
      <sz val="16"/>
      <color theme="0"/>
      <name val="BIZ UDP明朝 Medium"/>
      <family val="1"/>
      <charset val="128"/>
    </font>
    <font>
      <sz val="9"/>
      <color theme="1" tint="0.499984740745262"/>
      <name val="BIZ UDPゴシック"/>
      <family val="3"/>
      <charset val="128"/>
    </font>
  </fonts>
  <fills count="16">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theme="5"/>
        <bgColor indexed="64"/>
      </patternFill>
    </fill>
    <fill>
      <patternFill patternType="solid">
        <fgColor theme="8"/>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009999"/>
        <bgColor indexed="64"/>
      </patternFill>
    </fill>
    <fill>
      <patternFill patternType="solid">
        <fgColor rgb="FFFAEEC6"/>
        <bgColor indexed="64"/>
      </patternFill>
    </fill>
    <fill>
      <patternFill patternType="solid">
        <fgColor indexed="65"/>
        <bgColor indexed="64"/>
      </patternFill>
    </fill>
    <fill>
      <patternFill patternType="solid">
        <fgColor theme="0" tint="-4.9989318521683403E-2"/>
        <bgColor indexed="64"/>
      </patternFill>
    </fill>
  </fills>
  <borders count="120">
    <border>
      <left/>
      <right/>
      <top/>
      <bottom/>
      <diagonal/>
    </border>
    <border>
      <left style="thick">
        <color theme="0" tint="-0.499984740745262"/>
      </left>
      <right/>
      <top style="thick">
        <color theme="0" tint="-0.499984740745262"/>
      </top>
      <bottom style="thick">
        <color theme="0" tint="-0.499984740745262"/>
      </bottom>
      <diagonal/>
    </border>
    <border>
      <left/>
      <right/>
      <top style="thick">
        <color theme="0" tint="-0.499984740745262"/>
      </top>
      <bottom style="thick">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right/>
      <top style="thin">
        <color theme="0" tint="-0.499984740745262"/>
      </top>
      <bottom style="hair">
        <color theme="0" tint="-0.499984740745262"/>
      </bottom>
      <diagonal/>
    </border>
    <border>
      <left/>
      <right/>
      <top style="hair">
        <color theme="0" tint="-0.499984740745262"/>
      </top>
      <bottom style="hair">
        <color theme="0" tint="-0.499984740745262"/>
      </bottom>
      <diagonal/>
    </border>
    <border>
      <left/>
      <right/>
      <top style="hair">
        <color theme="0" tint="-0.499984740745262"/>
      </top>
      <bottom style="thin">
        <color theme="0" tint="-0.499984740745262"/>
      </bottom>
      <diagonal/>
    </border>
    <border>
      <left style="thick">
        <color theme="0" tint="-4.9989318521683403E-2"/>
      </left>
      <right/>
      <top style="thick">
        <color theme="0" tint="-4.9989318521683403E-2"/>
      </top>
      <bottom style="thick">
        <color theme="0" tint="-4.9989318521683403E-2"/>
      </bottom>
      <diagonal/>
    </border>
    <border>
      <left/>
      <right/>
      <top style="thick">
        <color theme="0" tint="-4.9989318521683403E-2"/>
      </top>
      <bottom style="thick">
        <color theme="0" tint="-4.9989318521683403E-2"/>
      </bottom>
      <diagonal/>
    </border>
    <border>
      <left style="thick">
        <color theme="0" tint="-0.499984740745262"/>
      </left>
      <right/>
      <top style="thick">
        <color theme="0" tint="-0.499984740745262"/>
      </top>
      <bottom/>
      <diagonal/>
    </border>
    <border>
      <left/>
      <right style="thick">
        <color theme="0" tint="-0.499984740745262"/>
      </right>
      <top style="thick">
        <color theme="0" tint="-0.499984740745262"/>
      </top>
      <bottom style="thick">
        <color theme="0" tint="-0.499984740745262"/>
      </bottom>
      <diagonal/>
    </border>
    <border>
      <left style="thick">
        <color theme="0" tint="-0.499984740745262"/>
      </left>
      <right style="medium">
        <color theme="0" tint="-0.499984740745262"/>
      </right>
      <top/>
      <bottom style="thin">
        <color theme="0" tint="-0.499984740745262"/>
      </bottom>
      <diagonal/>
    </border>
    <border>
      <left style="thick">
        <color theme="0" tint="-0.499984740745262"/>
      </left>
      <right style="thick">
        <color theme="0" tint="-0.499984740745262"/>
      </right>
      <top style="thin">
        <color theme="0" tint="-0.499984740745262"/>
      </top>
      <bottom/>
      <diagonal/>
    </border>
    <border>
      <left style="thick">
        <color theme="0" tint="-0.499984740745262"/>
      </left>
      <right style="thick">
        <color theme="0" tint="-0.499984740745262"/>
      </right>
      <top style="hair">
        <color theme="0" tint="-0.499984740745262"/>
      </top>
      <bottom style="hair">
        <color theme="0" tint="-0.499984740745262"/>
      </bottom>
      <diagonal/>
    </border>
    <border>
      <left style="thick">
        <color theme="0" tint="-0.499984740745262"/>
      </left>
      <right style="thick">
        <color theme="0" tint="-0.499984740745262"/>
      </right>
      <top/>
      <bottom/>
      <diagonal/>
    </border>
    <border>
      <left style="thick">
        <color theme="0" tint="-0.499984740745262"/>
      </left>
      <right style="thick">
        <color theme="0" tint="-0.499984740745262"/>
      </right>
      <top style="thin">
        <color theme="0" tint="-0.499984740745262"/>
      </top>
      <bottom style="hair">
        <color theme="0" tint="-0.499984740745262"/>
      </bottom>
      <diagonal/>
    </border>
    <border>
      <left style="thick">
        <color theme="0" tint="-0.499984740745262"/>
      </left>
      <right style="thick">
        <color theme="0" tint="-0.499984740745262"/>
      </right>
      <top style="hair">
        <color theme="0" tint="-0.499984740745262"/>
      </top>
      <bottom style="thin">
        <color theme="0" tint="-0.499984740745262"/>
      </bottom>
      <diagonal/>
    </border>
    <border>
      <left/>
      <right/>
      <top style="hair">
        <color theme="0" tint="-0.499984740745262"/>
      </top>
      <bottom/>
      <diagonal/>
    </border>
    <border>
      <left style="thick">
        <color theme="0" tint="-0.499984740745262"/>
      </left>
      <right style="thick">
        <color theme="0" tint="-0.499984740745262"/>
      </right>
      <top style="hair">
        <color theme="0" tint="-0.499984740745262"/>
      </top>
      <bottom/>
      <diagonal/>
    </border>
    <border>
      <left/>
      <right/>
      <top style="thick">
        <color theme="0" tint="-0.499984740745262"/>
      </top>
      <bottom style="hair">
        <color theme="0" tint="-0.499984740745262"/>
      </bottom>
      <diagonal/>
    </border>
    <border>
      <left style="thick">
        <color theme="0" tint="-0.499984740745262"/>
      </left>
      <right style="thick">
        <color theme="0" tint="-0.499984740745262"/>
      </right>
      <top style="thick">
        <color theme="0" tint="-0.499984740745262"/>
      </top>
      <bottom style="hair">
        <color theme="0" tint="-0.499984740745262"/>
      </bottom>
      <diagonal/>
    </border>
    <border>
      <left/>
      <right/>
      <top style="hair">
        <color theme="0" tint="-0.499984740745262"/>
      </top>
      <bottom style="thick">
        <color theme="0" tint="-0.499984740745262"/>
      </bottom>
      <diagonal/>
    </border>
    <border>
      <left style="thick">
        <color theme="0" tint="-0.499984740745262"/>
      </left>
      <right style="thick">
        <color theme="0" tint="-0.499984740745262"/>
      </right>
      <top style="hair">
        <color theme="0" tint="-0.499984740745262"/>
      </top>
      <bottom style="thick">
        <color theme="0" tint="-0.499984740745262"/>
      </bottom>
      <diagonal/>
    </border>
    <border>
      <left/>
      <right/>
      <top/>
      <bottom style="hair">
        <color theme="0" tint="-0.499984740745262"/>
      </bottom>
      <diagonal/>
    </border>
    <border>
      <left style="thick">
        <color theme="0" tint="-0.499984740745262"/>
      </left>
      <right style="thick">
        <color theme="0" tint="-0.499984740745262"/>
      </right>
      <top/>
      <bottom style="hair">
        <color theme="0" tint="-0.499984740745262"/>
      </bottom>
      <diagonal/>
    </border>
    <border>
      <left style="thick">
        <color theme="0" tint="-0.499984740745262"/>
      </left>
      <right style="thick">
        <color theme="0" tint="-0.499984740745262"/>
      </right>
      <top style="thick">
        <color theme="0" tint="-0.499984740745262"/>
      </top>
      <bottom style="thick">
        <color theme="0" tint="-0.499984740745262"/>
      </bottom>
      <diagonal/>
    </border>
    <border>
      <left style="thick">
        <color theme="0" tint="-0.499984740745262"/>
      </left>
      <right style="thick">
        <color theme="0" tint="-0.499984740745262"/>
      </right>
      <top style="thin">
        <color theme="0" tint="-0.499984740745262"/>
      </top>
      <bottom style="thick">
        <color theme="0" tint="-0.499984740745262"/>
      </bottom>
      <diagonal/>
    </border>
    <border>
      <left style="thick">
        <color theme="0" tint="-0.499984740745262"/>
      </left>
      <right style="thick">
        <color theme="0" tint="-0.499984740745262"/>
      </right>
      <top/>
      <bottom style="thin">
        <color theme="0" tint="-0.499984740745262"/>
      </bottom>
      <diagonal/>
    </border>
    <border>
      <left/>
      <right style="thin">
        <color theme="0" tint="-0.499984740745262"/>
      </right>
      <top style="thin">
        <color theme="0" tint="-0.499984740745262"/>
      </top>
      <bottom style="hair">
        <color theme="0" tint="-0.499984740745262"/>
      </bottom>
      <diagonal/>
    </border>
    <border>
      <left style="thick">
        <color theme="0" tint="-0.499984740745262"/>
      </left>
      <right style="thick">
        <color theme="0" tint="-0.499984740745262"/>
      </right>
      <top style="thin">
        <color theme="0" tint="-0.499984740745262"/>
      </top>
      <bottom style="thin">
        <color theme="0" tint="-0.499984740745262"/>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style="thin">
        <color theme="0" tint="-0.499984740745262"/>
      </bottom>
      <diagonal/>
    </border>
    <border>
      <left/>
      <right style="thick">
        <color theme="0" tint="-0.499984740745262"/>
      </right>
      <top/>
      <bottom style="thin">
        <color theme="0" tint="-0.499984740745262"/>
      </bottom>
      <diagonal/>
    </border>
    <border>
      <left style="thick">
        <color theme="0" tint="-0.499984740745262"/>
      </left>
      <right/>
      <top style="thin">
        <color theme="0" tint="-0.499984740745262"/>
      </top>
      <bottom/>
      <diagonal/>
    </border>
    <border>
      <left/>
      <right style="thick">
        <color theme="0" tint="-0.499984740745262"/>
      </right>
      <top style="thin">
        <color theme="0" tint="-0.499984740745262"/>
      </top>
      <bottom/>
      <diagonal/>
    </border>
    <border>
      <left style="thick">
        <color theme="0" tint="-0.499984740745262"/>
      </left>
      <right/>
      <top/>
      <bottom/>
      <diagonal/>
    </border>
    <border>
      <left/>
      <right style="thick">
        <color theme="0" tint="-0.499984740745262"/>
      </right>
      <top style="hair">
        <color theme="0" tint="-0.499984740745262"/>
      </top>
      <bottom style="hair">
        <color theme="0" tint="-0.499984740745262"/>
      </bottom>
      <diagonal/>
    </border>
    <border>
      <left style="thick">
        <color theme="0" tint="-0.499984740745262"/>
      </left>
      <right/>
      <top style="hair">
        <color theme="0" tint="-0.499984740745262"/>
      </top>
      <bottom style="hair">
        <color theme="0" tint="-0.499984740745262"/>
      </bottom>
      <diagonal/>
    </border>
    <border>
      <left/>
      <right style="thick">
        <color theme="0" tint="-0.499984740745262"/>
      </right>
      <top style="hair">
        <color theme="0" tint="-0.499984740745262"/>
      </top>
      <bottom style="thin">
        <color theme="0" tint="-0.499984740745262"/>
      </bottom>
      <diagonal/>
    </border>
    <border>
      <left style="thick">
        <color theme="0" tint="-0.499984740745262"/>
      </left>
      <right/>
      <top style="hair">
        <color theme="0" tint="-0.499984740745262"/>
      </top>
      <bottom style="thick">
        <color theme="0" tint="-0.499984740745262"/>
      </bottom>
      <diagonal/>
    </border>
    <border>
      <left/>
      <right style="thick">
        <color theme="0" tint="-0.499984740745262"/>
      </right>
      <top style="hair">
        <color theme="0" tint="-0.499984740745262"/>
      </top>
      <bottom style="thick">
        <color theme="0" tint="-0.499984740745262"/>
      </bottom>
      <diagonal/>
    </border>
    <border>
      <left/>
      <right/>
      <top style="thin">
        <color theme="1" tint="0.499984740745262"/>
      </top>
      <bottom style="hair">
        <color theme="1" tint="0.499984740745262"/>
      </bottom>
      <diagonal/>
    </border>
    <border>
      <left/>
      <right/>
      <top style="hair">
        <color theme="1" tint="0.499984740745262"/>
      </top>
      <bottom style="hair">
        <color theme="1" tint="0.499984740745262"/>
      </bottom>
      <diagonal/>
    </border>
    <border>
      <left/>
      <right/>
      <top style="hair">
        <color theme="1" tint="0.499984740745262"/>
      </top>
      <bottom/>
      <diagonal/>
    </border>
    <border>
      <left style="thick">
        <color theme="0" tint="-0.499984740745262"/>
      </left>
      <right style="thick">
        <color theme="0" tint="-0.499984740745262"/>
      </right>
      <top/>
      <bottom style="thick">
        <color theme="0" tint="-0.499984740745262"/>
      </bottom>
      <diagonal/>
    </border>
    <border>
      <left/>
      <right/>
      <top style="hair">
        <color theme="1" tint="0.499984740745262"/>
      </top>
      <bottom style="thin">
        <color theme="1" tint="0.499984740745262"/>
      </bottom>
      <diagonal/>
    </border>
    <border>
      <left/>
      <right/>
      <top style="hair">
        <color theme="1" tint="0.499984740745262"/>
      </top>
      <bottom style="thin">
        <color theme="0" tint="-0.499984740745262"/>
      </bottom>
      <diagonal/>
    </border>
    <border>
      <left/>
      <right style="thin">
        <color theme="0" tint="-0.499984740745262"/>
      </right>
      <top style="hair">
        <color theme="0" tint="-0.499984740745262"/>
      </top>
      <bottom style="hair">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style="thin">
        <color theme="0" tint="-0.499984740745262"/>
      </left>
      <right/>
      <top style="hair">
        <color theme="0" tint="-0.499984740745262"/>
      </top>
      <bottom style="hair">
        <color theme="0" tint="-0.499984740745262"/>
      </bottom>
      <diagonal/>
    </border>
    <border>
      <left style="thin">
        <color theme="0" tint="-0.499984740745262"/>
      </left>
      <right/>
      <top style="hair">
        <color theme="0" tint="-0.499984740745262"/>
      </top>
      <bottom style="thin">
        <color theme="0" tint="-0.499984740745262"/>
      </bottom>
      <diagonal/>
    </border>
    <border>
      <left/>
      <right style="thick">
        <color theme="0" tint="-0.499984740745262"/>
      </right>
      <top style="thin">
        <color theme="0" tint="-0.499984740745262"/>
      </top>
      <bottom style="hair">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style="thick">
        <color theme="0" tint="-0.499984740745262"/>
      </left>
      <right/>
      <top style="thin">
        <color theme="0" tint="-0.499984740745262"/>
      </top>
      <bottom style="hair">
        <color theme="0" tint="-0.499984740745262"/>
      </bottom>
      <diagonal/>
    </border>
    <border>
      <left style="thick">
        <color theme="0" tint="-0.499984740745262"/>
      </left>
      <right/>
      <top style="hair">
        <color theme="0" tint="-0.499984740745262"/>
      </top>
      <bottom style="thin">
        <color theme="0" tint="-0.499984740745262"/>
      </bottom>
      <diagonal/>
    </border>
    <border>
      <left style="thick">
        <color theme="0" tint="-0.499984740745262"/>
      </left>
      <right/>
      <top style="hair">
        <color theme="0" tint="-0.499984740745262"/>
      </top>
      <bottom/>
      <diagonal/>
    </border>
    <border>
      <left style="thick">
        <color theme="0" tint="-0.499984740745262"/>
      </left>
      <right/>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hair">
        <color theme="0" tint="-0.499984740745262"/>
      </left>
      <right/>
      <top style="hair">
        <color theme="0" tint="-0.499984740745262"/>
      </top>
      <bottom/>
      <diagonal/>
    </border>
    <border>
      <left style="hair">
        <color theme="0" tint="-0.499984740745262"/>
      </left>
      <right/>
      <top style="thin">
        <color theme="0" tint="-0.499984740745262"/>
      </top>
      <bottom style="hair">
        <color theme="0" tint="-0.499984740745262"/>
      </bottom>
      <diagonal/>
    </border>
    <border>
      <left style="hair">
        <color theme="0" tint="-0.499984740745262"/>
      </left>
      <right/>
      <top style="hair">
        <color theme="0" tint="-0.499984740745262"/>
      </top>
      <bottom style="thin">
        <color theme="0" tint="-0.499984740745262"/>
      </bottom>
      <diagonal/>
    </border>
    <border>
      <left style="hair">
        <color theme="0" tint="-0.499984740745262"/>
      </left>
      <right/>
      <top/>
      <bottom style="hair">
        <color theme="0" tint="-0.499984740745262"/>
      </bottom>
      <diagonal/>
    </border>
    <border>
      <left/>
      <right style="hair">
        <color auto="1"/>
      </right>
      <top style="thin">
        <color theme="0" tint="-0.499984740745262"/>
      </top>
      <bottom style="hair">
        <color theme="0" tint="-0.499984740745262"/>
      </bottom>
      <diagonal/>
    </border>
    <border>
      <left style="hair">
        <color auto="1"/>
      </left>
      <right style="thin">
        <color auto="1"/>
      </right>
      <top style="thin">
        <color theme="0" tint="-0.499984740745262"/>
      </top>
      <bottom style="hair">
        <color theme="0" tint="-0.499984740745262"/>
      </bottom>
      <diagonal/>
    </border>
    <border>
      <left/>
      <right style="hair">
        <color auto="1"/>
      </right>
      <top style="hair">
        <color theme="0" tint="-0.499984740745262"/>
      </top>
      <bottom style="hair">
        <color theme="0" tint="-0.499984740745262"/>
      </bottom>
      <diagonal/>
    </border>
    <border>
      <left style="hair">
        <color auto="1"/>
      </left>
      <right style="thin">
        <color auto="1"/>
      </right>
      <top style="hair">
        <color theme="0" tint="-0.499984740745262"/>
      </top>
      <bottom style="hair">
        <color theme="0" tint="-0.499984740745262"/>
      </bottom>
      <diagonal/>
    </border>
    <border>
      <left/>
      <right style="hair">
        <color auto="1"/>
      </right>
      <top style="hair">
        <color theme="0" tint="-0.499984740745262"/>
      </top>
      <bottom/>
      <diagonal/>
    </border>
    <border>
      <left style="hair">
        <color auto="1"/>
      </left>
      <right style="thin">
        <color auto="1"/>
      </right>
      <top style="hair">
        <color theme="0" tint="-0.499984740745262"/>
      </top>
      <bottom/>
      <diagonal/>
    </border>
    <border>
      <left/>
      <right style="hair">
        <color auto="1"/>
      </right>
      <top style="hair">
        <color theme="0" tint="-0.499984740745262"/>
      </top>
      <bottom style="thin">
        <color theme="0" tint="-0.499984740745262"/>
      </bottom>
      <diagonal/>
    </border>
    <border>
      <left style="hair">
        <color auto="1"/>
      </left>
      <right style="thin">
        <color auto="1"/>
      </right>
      <top style="hair">
        <color theme="0" tint="-0.499984740745262"/>
      </top>
      <bottom style="thin">
        <color theme="0" tint="-0.499984740745262"/>
      </bottom>
      <diagonal/>
    </border>
    <border>
      <left/>
      <right style="hair">
        <color auto="1"/>
      </right>
      <top/>
      <bottom style="hair">
        <color theme="0" tint="-0.499984740745262"/>
      </bottom>
      <diagonal/>
    </border>
    <border>
      <left style="hair">
        <color auto="1"/>
      </left>
      <right style="thin">
        <color auto="1"/>
      </right>
      <top/>
      <bottom style="hair">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style="hair">
        <color theme="1" tint="0.499984740745262"/>
      </bottom>
      <diagonal/>
    </border>
    <border diagonalUp="1">
      <left/>
      <right/>
      <top style="thin">
        <color theme="0" tint="-0.499984740745262"/>
      </top>
      <bottom style="thin">
        <color theme="0" tint="-0.499984740745262"/>
      </bottom>
      <diagonal style="hair">
        <color theme="0" tint="-0.499984740745262"/>
      </diagonal>
    </border>
    <border>
      <left/>
      <right/>
      <top style="hair">
        <color auto="1"/>
      </top>
      <bottom/>
      <diagonal/>
    </border>
    <border>
      <left/>
      <right/>
      <top/>
      <bottom style="thin">
        <color theme="8" tint="-0.24994659260841701"/>
      </bottom>
      <diagonal/>
    </border>
    <border>
      <left/>
      <right/>
      <top style="thin">
        <color theme="8" tint="-0.24994659260841701"/>
      </top>
      <bottom/>
      <diagonal/>
    </border>
    <border>
      <left/>
      <right/>
      <top style="thin">
        <color theme="8" tint="-0.24994659260841701"/>
      </top>
      <bottom style="thin">
        <color theme="8" tint="-0.24994659260841701"/>
      </bottom>
      <diagonal/>
    </border>
    <border>
      <left/>
      <right/>
      <top style="thin">
        <color auto="1"/>
      </top>
      <bottom/>
      <diagonal/>
    </border>
    <border>
      <left/>
      <right/>
      <top/>
      <bottom style="thin">
        <color auto="1"/>
      </bottom>
      <diagonal/>
    </border>
    <border>
      <left/>
      <right/>
      <top style="thin">
        <color theme="1" tint="0.499984740745262"/>
      </top>
      <bottom style="hair">
        <color theme="0" tint="-0.499984740745262"/>
      </bottom>
      <diagonal/>
    </border>
    <border>
      <left/>
      <right/>
      <top/>
      <bottom style="medium">
        <color rgb="FFFFC000"/>
      </bottom>
      <diagonal/>
    </border>
    <border>
      <left/>
      <right/>
      <top style="medium">
        <color rgb="FFFFC000"/>
      </top>
      <bottom/>
      <diagonal/>
    </border>
    <border>
      <left/>
      <right/>
      <top/>
      <bottom style="medium">
        <color theme="0" tint="-0.499984740745262"/>
      </bottom>
      <diagonal/>
    </border>
    <border>
      <left/>
      <right/>
      <top/>
      <bottom style="hair">
        <color theme="1" tint="0.499984740745262"/>
      </bottom>
      <diagonal/>
    </border>
    <border>
      <left style="thick">
        <color theme="0" tint="-0.499984740745262"/>
      </left>
      <right/>
      <top style="thin">
        <color theme="0" tint="-0.499984740745262"/>
      </top>
      <bottom style="thin">
        <color theme="0" tint="-0.499984740745262"/>
      </bottom>
      <diagonal/>
    </border>
    <border>
      <left/>
      <right/>
      <top/>
      <bottom style="medium">
        <color theme="7"/>
      </bottom>
      <diagonal/>
    </border>
    <border>
      <left/>
      <right/>
      <top style="thin">
        <color theme="0" tint="-0.499984740745262"/>
      </top>
      <bottom style="hair">
        <color indexed="64"/>
      </bottom>
      <diagonal/>
    </border>
    <border>
      <left/>
      <right/>
      <top style="hair">
        <color indexed="64"/>
      </top>
      <bottom style="hair">
        <color indexed="64"/>
      </bottom>
      <diagonal/>
    </border>
    <border>
      <left/>
      <right/>
      <top/>
      <bottom style="hair">
        <color auto="1"/>
      </bottom>
      <diagonal/>
    </border>
    <border>
      <left/>
      <right/>
      <top style="hair">
        <color auto="1"/>
      </top>
      <bottom style="hair">
        <color indexed="60"/>
      </bottom>
      <diagonal/>
    </border>
    <border>
      <left/>
      <right/>
      <top/>
      <bottom style="hair">
        <color indexed="60"/>
      </bottom>
      <diagonal/>
    </border>
    <border>
      <left/>
      <right/>
      <top style="hair">
        <color indexed="60"/>
      </top>
      <bottom style="hair">
        <color indexed="60"/>
      </bottom>
      <diagonal/>
    </border>
    <border>
      <left/>
      <right/>
      <top style="hair">
        <color indexed="60"/>
      </top>
      <bottom/>
      <diagonal/>
    </border>
    <border>
      <left/>
      <right/>
      <top style="thin">
        <color theme="0" tint="-0.499984740745262"/>
      </top>
      <bottom style="hair">
        <color indexed="60"/>
      </bottom>
      <diagonal/>
    </border>
    <border>
      <left/>
      <right/>
      <top style="thin">
        <color theme="0" tint="-0.499984740745262"/>
      </top>
      <bottom style="hair">
        <color auto="1"/>
      </bottom>
      <diagonal/>
    </border>
    <border>
      <left/>
      <right/>
      <top style="thin">
        <color theme="0" tint="-0.499984740745262"/>
      </top>
      <bottom style="hair">
        <color indexed="58"/>
      </bottom>
      <diagonal/>
    </border>
    <border>
      <left/>
      <right/>
      <top style="hair">
        <color indexed="58"/>
      </top>
      <bottom style="hair">
        <color indexed="58"/>
      </bottom>
      <diagonal/>
    </border>
    <border>
      <left/>
      <right/>
      <top style="hair">
        <color indexed="58"/>
      </top>
      <bottom/>
      <diagonal/>
    </border>
    <border>
      <left/>
      <right/>
      <top style="thin">
        <color indexed="58"/>
      </top>
      <bottom style="thin">
        <color indexed="58"/>
      </bottom>
      <diagonal/>
    </border>
    <border>
      <left/>
      <right/>
      <top/>
      <bottom style="hair">
        <color indexed="58"/>
      </bottom>
      <diagonal/>
    </border>
    <border>
      <left/>
      <right/>
      <top style="thin">
        <color indexed="58"/>
      </top>
      <bottom/>
      <diagonal/>
    </border>
    <border>
      <left/>
      <right/>
      <top style="hair">
        <color theme="0" tint="-0.499984740745262"/>
      </top>
      <bottom style="thin">
        <color indexed="58"/>
      </bottom>
      <diagonal/>
    </border>
    <border>
      <left/>
      <right/>
      <top style="thin">
        <color theme="0" tint="-0.499984740745262"/>
      </top>
      <bottom style="thin">
        <color indexed="58"/>
      </bottom>
      <diagonal/>
    </border>
    <border>
      <left/>
      <right/>
      <top style="thin">
        <color indexed="58"/>
      </top>
      <bottom style="thin">
        <color theme="0" tint="-0.499984740745262"/>
      </bottom>
      <diagonal/>
    </border>
    <border>
      <left/>
      <right/>
      <top style="thin">
        <color theme="1" tint="0.499984740745262"/>
      </top>
      <bottom style="thin">
        <color theme="1" tint="0.499984740745262"/>
      </bottom>
      <diagonal/>
    </border>
    <border>
      <left/>
      <right/>
      <top/>
      <bottom style="thin">
        <color theme="1" tint="0.499984740745262"/>
      </bottom>
      <diagonal/>
    </border>
    <border>
      <left/>
      <right/>
      <top style="hair">
        <color indexed="64"/>
      </top>
      <bottom style="thin">
        <color theme="0" tint="-0.499984740745262"/>
      </bottom>
      <diagonal/>
    </border>
    <border>
      <left style="thin">
        <color theme="0" tint="-0.499984740745262"/>
      </left>
      <right/>
      <top/>
      <bottom style="thin">
        <color theme="0" tint="-0.499984740745262"/>
      </bottom>
      <diagonal/>
    </border>
  </borders>
  <cellStyleXfs count="4">
    <xf numFmtId="0" fontId="0" fillId="0" borderId="0"/>
    <xf numFmtId="38" fontId="1" fillId="0" borderId="0" applyFont="0" applyFill="0" applyBorder="0" applyAlignment="0" applyProtection="0">
      <alignment vertical="center"/>
    </xf>
    <xf numFmtId="0" fontId="1" fillId="0" borderId="0"/>
    <xf numFmtId="0" fontId="145" fillId="0" borderId="0">
      <alignment vertical="center"/>
    </xf>
  </cellStyleXfs>
  <cellXfs count="1662">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2" applyFont="1"/>
    <xf numFmtId="0" fontId="5" fillId="0" borderId="0" xfId="0" applyFont="1" applyAlignment="1">
      <alignment vertical="center"/>
    </xf>
    <xf numFmtId="0" fontId="6" fillId="0" borderId="0" xfId="2" applyFont="1" applyAlignment="1">
      <alignment horizontal="center"/>
    </xf>
    <xf numFmtId="0" fontId="6" fillId="0" borderId="0" xfId="2" applyFont="1"/>
    <xf numFmtId="0" fontId="7" fillId="0" borderId="0" xfId="2" applyFont="1" applyAlignment="1">
      <alignment horizontal="center"/>
    </xf>
    <xf numFmtId="0" fontId="7" fillId="0" borderId="0" xfId="2" applyFont="1"/>
    <xf numFmtId="0" fontId="8" fillId="0" borderId="0" xfId="2" applyFont="1" applyAlignment="1">
      <alignment horizontal="center"/>
    </xf>
    <xf numFmtId="0" fontId="4" fillId="0" borderId="0" xfId="2" applyFont="1" applyAlignment="1">
      <alignment horizontal="center"/>
    </xf>
    <xf numFmtId="176" fontId="9" fillId="6" borderId="0" xfId="2" applyNumberFormat="1" applyFont="1" applyFill="1" applyAlignment="1">
      <alignment horizontal="right" vertical="center"/>
    </xf>
    <xf numFmtId="177" fontId="9" fillId="6" borderId="0" xfId="2" applyNumberFormat="1" applyFont="1" applyFill="1" applyAlignment="1">
      <alignment horizontal="right" vertical="center"/>
    </xf>
    <xf numFmtId="176" fontId="9" fillId="0" borderId="0" xfId="2" applyNumberFormat="1" applyFont="1" applyAlignment="1">
      <alignment horizontal="right" vertical="center"/>
    </xf>
    <xf numFmtId="177" fontId="9" fillId="0" borderId="0" xfId="2" applyNumberFormat="1" applyFont="1" applyAlignment="1">
      <alignment horizontal="right" vertical="center"/>
    </xf>
    <xf numFmtId="176" fontId="9" fillId="0" borderId="5" xfId="2" applyNumberFormat="1" applyFont="1" applyBorder="1" applyAlignment="1">
      <alignment horizontal="right" vertical="center"/>
    </xf>
    <xf numFmtId="0" fontId="8" fillId="0" borderId="5" xfId="2" applyFont="1" applyBorder="1"/>
    <xf numFmtId="176" fontId="9" fillId="0" borderId="4" xfId="2" applyNumberFormat="1" applyFont="1" applyBorder="1" applyAlignment="1">
      <alignment horizontal="right" vertical="center"/>
    </xf>
    <xf numFmtId="178" fontId="9" fillId="6" borderId="0" xfId="0" applyNumberFormat="1" applyFont="1" applyFill="1" applyAlignment="1">
      <alignment horizontal="right" vertical="center"/>
    </xf>
    <xf numFmtId="0" fontId="4" fillId="6" borderId="0" xfId="0" applyFont="1" applyFill="1" applyAlignment="1">
      <alignment vertical="center"/>
    </xf>
    <xf numFmtId="178" fontId="9" fillId="0" borderId="5" xfId="0" applyNumberFormat="1" applyFont="1" applyBorder="1" applyAlignment="1">
      <alignment horizontal="right" vertical="center"/>
    </xf>
    <xf numFmtId="0" fontId="4" fillId="0" borderId="5" xfId="0" applyFont="1" applyBorder="1" applyAlignment="1">
      <alignment vertical="center"/>
    </xf>
    <xf numFmtId="49" fontId="4" fillId="0" borderId="0" xfId="2" applyNumberFormat="1" applyFont="1" applyAlignment="1">
      <alignment horizontal="center"/>
    </xf>
    <xf numFmtId="178" fontId="9" fillId="0" borderId="0" xfId="0" applyNumberFormat="1" applyFont="1" applyAlignment="1">
      <alignment horizontal="right" vertical="center"/>
    </xf>
    <xf numFmtId="0" fontId="4" fillId="0" borderId="3" xfId="2" applyFont="1" applyBorder="1"/>
    <xf numFmtId="176" fontId="9" fillId="6" borderId="0" xfId="0" applyNumberFormat="1" applyFont="1" applyFill="1" applyAlignment="1">
      <alignment horizontal="right" vertical="center"/>
    </xf>
    <xf numFmtId="176" fontId="9" fillId="0" borderId="5" xfId="0" applyNumberFormat="1" applyFont="1" applyBorder="1" applyAlignment="1">
      <alignment horizontal="right" vertical="center"/>
    </xf>
    <xf numFmtId="0" fontId="10" fillId="0" borderId="4" xfId="2" applyFont="1" applyBorder="1"/>
    <xf numFmtId="49" fontId="4" fillId="0" borderId="4" xfId="2" applyNumberFormat="1" applyFont="1" applyBorder="1" applyAlignment="1">
      <alignment horizontal="center"/>
    </xf>
    <xf numFmtId="178" fontId="9" fillId="0" borderId="0" xfId="2" applyNumberFormat="1" applyFont="1" applyAlignment="1">
      <alignment horizontal="right" vertical="center"/>
    </xf>
    <xf numFmtId="178" fontId="9" fillId="7" borderId="0" xfId="2" applyNumberFormat="1" applyFont="1" applyFill="1" applyAlignment="1">
      <alignment horizontal="right" vertical="center"/>
    </xf>
    <xf numFmtId="178" fontId="9" fillId="7" borderId="5" xfId="2" applyNumberFormat="1" applyFont="1" applyFill="1" applyBorder="1" applyAlignment="1">
      <alignment horizontal="right" vertical="center"/>
    </xf>
    <xf numFmtId="178" fontId="9" fillId="0" borderId="5" xfId="2" applyNumberFormat="1" applyFont="1" applyBorder="1" applyAlignment="1">
      <alignment horizontal="right" vertical="center"/>
    </xf>
    <xf numFmtId="0" fontId="5" fillId="0" borderId="0" xfId="2" applyFont="1"/>
    <xf numFmtId="0" fontId="4" fillId="0" borderId="4" xfId="2" applyFont="1" applyBorder="1"/>
    <xf numFmtId="49" fontId="4" fillId="0" borderId="5" xfId="2" applyNumberFormat="1" applyFont="1" applyBorder="1" applyAlignment="1">
      <alignment horizontal="center"/>
    </xf>
    <xf numFmtId="0" fontId="4" fillId="0" borderId="5" xfId="0" applyFont="1" applyBorder="1" applyAlignment="1">
      <alignment horizontal="right" vertical="center"/>
    </xf>
    <xf numFmtId="181" fontId="4" fillId="0" borderId="4" xfId="0" applyNumberFormat="1" applyFont="1" applyBorder="1" applyAlignment="1">
      <alignment horizontal="right" vertical="center"/>
    </xf>
    <xf numFmtId="181" fontId="4" fillId="6" borderId="4" xfId="0" applyNumberFormat="1" applyFont="1" applyFill="1" applyBorder="1" applyAlignment="1">
      <alignment horizontal="right" vertical="center"/>
    </xf>
    <xf numFmtId="181" fontId="4" fillId="0" borderId="5" xfId="0" applyNumberFormat="1" applyFont="1" applyBorder="1" applyAlignment="1">
      <alignment horizontal="right" vertical="center"/>
    </xf>
    <xf numFmtId="181" fontId="4" fillId="6" borderId="5" xfId="0" applyNumberFormat="1" applyFont="1" applyFill="1" applyBorder="1" applyAlignment="1">
      <alignment horizontal="right" vertical="center"/>
    </xf>
    <xf numFmtId="176" fontId="4" fillId="6" borderId="0" xfId="0" applyNumberFormat="1" applyFont="1" applyFill="1" applyAlignment="1">
      <alignment horizontal="right" vertical="center"/>
    </xf>
    <xf numFmtId="176" fontId="4" fillId="6" borderId="0" xfId="0" applyNumberFormat="1" applyFont="1" applyFill="1" applyAlignment="1">
      <alignment vertical="center"/>
    </xf>
    <xf numFmtId="176" fontId="4" fillId="0" borderId="0" xfId="0" applyNumberFormat="1" applyFont="1" applyAlignment="1">
      <alignment horizontal="right" vertical="center"/>
    </xf>
    <xf numFmtId="176" fontId="4" fillId="0" borderId="0" xfId="0" applyNumberFormat="1" applyFont="1" applyAlignment="1">
      <alignment vertical="center"/>
    </xf>
    <xf numFmtId="176" fontId="4" fillId="0" borderId="5" xfId="0" applyNumberFormat="1" applyFont="1" applyBorder="1" applyAlignment="1">
      <alignment horizontal="right" vertical="center"/>
    </xf>
    <xf numFmtId="177" fontId="9" fillId="0" borderId="5" xfId="2" applyNumberFormat="1" applyFont="1" applyBorder="1" applyAlignment="1">
      <alignment horizontal="right" vertical="center"/>
    </xf>
    <xf numFmtId="176" fontId="4" fillId="0" borderId="5" xfId="0" applyNumberFormat="1" applyFont="1" applyBorder="1" applyAlignment="1">
      <alignment vertical="center"/>
    </xf>
    <xf numFmtId="0" fontId="8" fillId="0" borderId="0" xfId="2" applyFont="1"/>
    <xf numFmtId="176" fontId="11" fillId="0" borderId="0" xfId="2" applyNumberFormat="1" applyFont="1" applyAlignment="1">
      <alignment horizontal="right" vertical="center"/>
    </xf>
    <xf numFmtId="0" fontId="4" fillId="6" borderId="5" xfId="0" applyFont="1" applyFill="1" applyBorder="1" applyAlignment="1">
      <alignment horizontal="right" vertical="center"/>
    </xf>
    <xf numFmtId="177" fontId="4" fillId="6" borderId="5" xfId="0" applyNumberFormat="1" applyFont="1" applyFill="1" applyBorder="1" applyAlignment="1">
      <alignment horizontal="right" vertical="center"/>
    </xf>
    <xf numFmtId="176" fontId="4" fillId="6" borderId="5" xfId="0" applyNumberFormat="1" applyFont="1" applyFill="1" applyBorder="1" applyAlignment="1">
      <alignment horizontal="right" vertical="center"/>
    </xf>
    <xf numFmtId="0" fontId="12" fillId="0" borderId="0" xfId="2" applyFont="1" applyAlignment="1">
      <alignment horizontal="center"/>
    </xf>
    <xf numFmtId="49" fontId="14" fillId="0" borderId="0" xfId="2" applyNumberFormat="1" applyFont="1" applyAlignment="1">
      <alignment horizontal="center"/>
    </xf>
    <xf numFmtId="176" fontId="15" fillId="0" borderId="0" xfId="2" applyNumberFormat="1" applyFont="1" applyAlignment="1">
      <alignment horizontal="right" vertical="center"/>
    </xf>
    <xf numFmtId="178" fontId="15" fillId="0" borderId="0" xfId="0" applyNumberFormat="1" applyFont="1" applyAlignment="1">
      <alignment horizontal="right" vertical="center"/>
    </xf>
    <xf numFmtId="0" fontId="14" fillId="0" borderId="0" xfId="2" applyFont="1"/>
    <xf numFmtId="0" fontId="14" fillId="0" borderId="0" xfId="0" applyFont="1" applyAlignment="1">
      <alignment vertical="center"/>
    </xf>
    <xf numFmtId="0" fontId="4" fillId="0" borderId="4" xfId="0" applyFont="1" applyBorder="1" applyAlignment="1">
      <alignment vertical="center"/>
    </xf>
    <xf numFmtId="49" fontId="4" fillId="0" borderId="4" xfId="0" applyNumberFormat="1" applyFont="1" applyBorder="1" applyAlignment="1">
      <alignment vertical="center"/>
    </xf>
    <xf numFmtId="0" fontId="4" fillId="0" borderId="0" xfId="0" applyFont="1" applyAlignment="1">
      <alignment horizontal="centerContinuous" vertical="center"/>
    </xf>
    <xf numFmtId="49" fontId="4" fillId="0" borderId="5" xfId="0" applyNumberFormat="1" applyFont="1" applyBorder="1" applyAlignment="1">
      <alignment vertical="center"/>
    </xf>
    <xf numFmtId="0" fontId="4" fillId="0" borderId="6" xfId="0" applyFont="1" applyBorder="1" applyAlignment="1">
      <alignment vertical="center"/>
    </xf>
    <xf numFmtId="176" fontId="4" fillId="0" borderId="6" xfId="0" applyNumberFormat="1" applyFont="1" applyBorder="1" applyAlignment="1">
      <alignment horizontal="right" vertical="center"/>
    </xf>
    <xf numFmtId="0" fontId="4" fillId="0" borderId="7" xfId="0" applyFont="1" applyBorder="1" applyAlignment="1">
      <alignment vertical="center"/>
    </xf>
    <xf numFmtId="176" fontId="4" fillId="0" borderId="7" xfId="0" applyNumberFormat="1" applyFont="1" applyBorder="1" applyAlignment="1">
      <alignment horizontal="right" vertical="center"/>
    </xf>
    <xf numFmtId="0" fontId="4" fillId="0" borderId="8" xfId="0" applyFont="1" applyBorder="1" applyAlignment="1">
      <alignment vertical="center"/>
    </xf>
    <xf numFmtId="176" fontId="4" fillId="0" borderId="8" xfId="0" applyNumberFormat="1" applyFont="1" applyBorder="1" applyAlignment="1">
      <alignment horizontal="right" vertical="center"/>
    </xf>
    <xf numFmtId="176" fontId="4" fillId="6" borderId="6" xfId="0" applyNumberFormat="1" applyFont="1" applyFill="1" applyBorder="1" applyAlignment="1">
      <alignment horizontal="right" vertical="center"/>
    </xf>
    <xf numFmtId="176" fontId="4" fillId="6" borderId="7" xfId="0" applyNumberFormat="1" applyFont="1" applyFill="1" applyBorder="1" applyAlignment="1">
      <alignment horizontal="right" vertical="center"/>
    </xf>
    <xf numFmtId="176" fontId="4" fillId="6" borderId="8" xfId="0" applyNumberFormat="1" applyFont="1" applyFill="1" applyBorder="1" applyAlignment="1">
      <alignment horizontal="right" vertical="center"/>
    </xf>
    <xf numFmtId="0" fontId="16" fillId="0" borderId="0" xfId="0" applyFont="1" applyAlignment="1">
      <alignment vertical="center"/>
    </xf>
    <xf numFmtId="0" fontId="4" fillId="0" borderId="4" xfId="0" applyFont="1" applyBorder="1" applyAlignment="1">
      <alignment horizontal="distributed" vertical="center"/>
    </xf>
    <xf numFmtId="182" fontId="4" fillId="9" borderId="14" xfId="0" applyNumberFormat="1" applyFont="1" applyFill="1" applyBorder="1" applyAlignment="1">
      <alignment horizontal="right" vertical="center"/>
    </xf>
    <xf numFmtId="183" fontId="4" fillId="0" borderId="4" xfId="0" applyNumberFormat="1" applyFont="1" applyBorder="1" applyAlignment="1">
      <alignment horizontal="right" vertical="center"/>
    </xf>
    <xf numFmtId="182" fontId="4" fillId="0" borderId="4" xfId="0" applyNumberFormat="1" applyFont="1" applyBorder="1" applyAlignment="1">
      <alignment horizontal="right" vertical="center"/>
    </xf>
    <xf numFmtId="182" fontId="4" fillId="9" borderId="15" xfId="0" applyNumberFormat="1" applyFont="1" applyFill="1" applyBorder="1" applyAlignment="1">
      <alignment horizontal="right" vertical="center"/>
    </xf>
    <xf numFmtId="183" fontId="4" fillId="0" borderId="7" xfId="0" applyNumberFormat="1" applyFont="1" applyBorder="1" applyAlignment="1">
      <alignment horizontal="right" vertical="center"/>
    </xf>
    <xf numFmtId="182" fontId="4" fillId="0" borderId="7" xfId="0" applyNumberFormat="1" applyFont="1" applyBorder="1" applyAlignment="1">
      <alignment horizontal="right" vertical="center"/>
    </xf>
    <xf numFmtId="182" fontId="4" fillId="9" borderId="16" xfId="0" applyNumberFormat="1" applyFont="1" applyFill="1" applyBorder="1" applyAlignment="1">
      <alignment horizontal="right" vertical="center"/>
    </xf>
    <xf numFmtId="183" fontId="4" fillId="0" borderId="0" xfId="0" applyNumberFormat="1" applyFont="1" applyAlignment="1">
      <alignment horizontal="right" vertical="center"/>
    </xf>
    <xf numFmtId="182" fontId="4" fillId="0" borderId="0" xfId="0" applyNumberFormat="1" applyFont="1" applyAlignment="1">
      <alignment horizontal="right" vertical="center"/>
    </xf>
    <xf numFmtId="182" fontId="4" fillId="9" borderId="17" xfId="0" applyNumberFormat="1" applyFont="1" applyFill="1" applyBorder="1" applyAlignment="1">
      <alignment horizontal="right" vertical="center"/>
    </xf>
    <xf numFmtId="183" fontId="4" fillId="0" borderId="6" xfId="0" applyNumberFormat="1" applyFont="1" applyBorder="1" applyAlignment="1">
      <alignment horizontal="right" vertical="center"/>
    </xf>
    <xf numFmtId="182" fontId="4" fillId="0" borderId="6" xfId="0" applyNumberFormat="1" applyFont="1" applyBorder="1" applyAlignment="1">
      <alignment horizontal="right" vertical="center"/>
    </xf>
    <xf numFmtId="182" fontId="4" fillId="9" borderId="18" xfId="0" applyNumberFormat="1" applyFont="1" applyFill="1" applyBorder="1" applyAlignment="1">
      <alignment horizontal="right" vertical="center"/>
    </xf>
    <xf numFmtId="183" fontId="4" fillId="0" borderId="8" xfId="0" applyNumberFormat="1" applyFont="1" applyBorder="1" applyAlignment="1">
      <alignment horizontal="right" vertical="center"/>
    </xf>
    <xf numFmtId="182" fontId="4" fillId="0" borderId="8" xfId="0" applyNumberFormat="1" applyFont="1" applyBorder="1" applyAlignment="1">
      <alignment horizontal="right" vertical="center"/>
    </xf>
    <xf numFmtId="182" fontId="4" fillId="9" borderId="20" xfId="0" applyNumberFormat="1" applyFont="1" applyFill="1" applyBorder="1" applyAlignment="1">
      <alignment horizontal="right" vertical="center"/>
    </xf>
    <xf numFmtId="183" fontId="4" fillId="0" borderId="19" xfId="0" applyNumberFormat="1" applyFont="1" applyBorder="1" applyAlignment="1">
      <alignment horizontal="right" vertical="center"/>
    </xf>
    <xf numFmtId="182" fontId="4" fillId="0" borderId="19" xfId="0" applyNumberFormat="1" applyFont="1" applyBorder="1" applyAlignment="1">
      <alignment horizontal="right" vertical="center"/>
    </xf>
    <xf numFmtId="0" fontId="4" fillId="0" borderId="21" xfId="0" applyFont="1" applyBorder="1" applyAlignment="1">
      <alignment vertical="center"/>
    </xf>
    <xf numFmtId="182" fontId="4" fillId="9" borderId="22" xfId="0" applyNumberFormat="1" applyFont="1" applyFill="1" applyBorder="1" applyAlignment="1">
      <alignment horizontal="right" vertical="center"/>
    </xf>
    <xf numFmtId="183" fontId="4" fillId="0" borderId="21" xfId="0" applyNumberFormat="1" applyFont="1" applyBorder="1" applyAlignment="1">
      <alignment horizontal="right" vertical="center"/>
    </xf>
    <xf numFmtId="182" fontId="4" fillId="0" borderId="21" xfId="0" applyNumberFormat="1" applyFont="1" applyBorder="1" applyAlignment="1">
      <alignment horizontal="right" vertical="center"/>
    </xf>
    <xf numFmtId="0" fontId="4" fillId="0" borderId="23" xfId="0" applyFont="1" applyBorder="1" applyAlignment="1">
      <alignment vertical="center"/>
    </xf>
    <xf numFmtId="182" fontId="4" fillId="9" borderId="24" xfId="0" applyNumberFormat="1" applyFont="1" applyFill="1" applyBorder="1" applyAlignment="1">
      <alignment horizontal="right" vertical="center"/>
    </xf>
    <xf numFmtId="183" fontId="4" fillId="0" borderId="23" xfId="0" applyNumberFormat="1" applyFont="1" applyBorder="1" applyAlignment="1">
      <alignment horizontal="right" vertical="center"/>
    </xf>
    <xf numFmtId="182" fontId="4" fillId="0" borderId="23" xfId="0" applyNumberFormat="1" applyFont="1" applyBorder="1" applyAlignment="1">
      <alignment horizontal="right" vertical="center"/>
    </xf>
    <xf numFmtId="0" fontId="4" fillId="0" borderId="25" xfId="0" applyFont="1" applyBorder="1" applyAlignment="1">
      <alignment vertical="center"/>
    </xf>
    <xf numFmtId="182" fontId="4" fillId="9" borderId="26" xfId="0" applyNumberFormat="1" applyFont="1" applyFill="1" applyBorder="1" applyAlignment="1">
      <alignment horizontal="right" vertical="center"/>
    </xf>
    <xf numFmtId="183" fontId="4" fillId="0" borderId="25" xfId="0" applyNumberFormat="1" applyFont="1" applyBorder="1" applyAlignment="1">
      <alignment horizontal="right" vertical="center"/>
    </xf>
    <xf numFmtId="182" fontId="4" fillId="0" borderId="25" xfId="0" applyNumberFormat="1" applyFont="1" applyBorder="1" applyAlignment="1">
      <alignment horizontal="right" vertical="center"/>
    </xf>
    <xf numFmtId="0" fontId="4" fillId="0" borderId="19" xfId="0" applyFont="1" applyBorder="1" applyAlignment="1">
      <alignment vertical="center"/>
    </xf>
    <xf numFmtId="0" fontId="4" fillId="0" borderId="2" xfId="0" applyFont="1" applyBorder="1" applyAlignment="1">
      <alignment vertical="center"/>
    </xf>
    <xf numFmtId="182" fontId="4" fillId="9" borderId="27" xfId="0" applyNumberFormat="1" applyFont="1" applyFill="1" applyBorder="1" applyAlignment="1">
      <alignment horizontal="right" vertical="center"/>
    </xf>
    <xf numFmtId="183" fontId="4" fillId="0" borderId="2" xfId="0" applyNumberFormat="1" applyFont="1" applyBorder="1" applyAlignment="1">
      <alignment horizontal="right" vertical="center"/>
    </xf>
    <xf numFmtId="182" fontId="4" fillId="0" borderId="2" xfId="0" applyNumberFormat="1" applyFont="1" applyBorder="1" applyAlignment="1">
      <alignment horizontal="right" vertical="center"/>
    </xf>
    <xf numFmtId="0" fontId="9" fillId="0" borderId="0" xfId="0" applyFont="1" applyAlignment="1">
      <alignment horizontal="center" vertical="center"/>
    </xf>
    <xf numFmtId="180" fontId="9" fillId="0" borderId="0" xfId="0" applyNumberFormat="1" applyFont="1" applyAlignment="1">
      <alignment horizontal="left" vertical="center" indent="2"/>
    </xf>
    <xf numFmtId="0" fontId="4" fillId="0" borderId="0" xfId="0" applyFont="1" applyAlignment="1">
      <alignment horizontal="distributed" vertical="center"/>
    </xf>
    <xf numFmtId="184" fontId="4" fillId="9" borderId="15" xfId="0" applyNumberFormat="1" applyFont="1" applyFill="1" applyBorder="1" applyAlignment="1">
      <alignment horizontal="right" vertical="center"/>
    </xf>
    <xf numFmtId="185" fontId="4" fillId="0" borderId="7" xfId="0" applyNumberFormat="1" applyFont="1" applyBorder="1" applyAlignment="1">
      <alignment horizontal="right" vertical="center"/>
    </xf>
    <xf numFmtId="184" fontId="4" fillId="0" borderId="7" xfId="0" applyNumberFormat="1" applyFont="1" applyBorder="1" applyAlignment="1">
      <alignment horizontal="right" vertical="center"/>
    </xf>
    <xf numFmtId="184" fontId="4" fillId="9" borderId="18" xfId="0" applyNumberFormat="1" applyFont="1" applyFill="1" applyBorder="1" applyAlignment="1">
      <alignment horizontal="right" vertical="center"/>
    </xf>
    <xf numFmtId="185" fontId="4" fillId="0" borderId="8" xfId="0" applyNumberFormat="1" applyFont="1" applyBorder="1" applyAlignment="1">
      <alignment horizontal="right" vertical="center"/>
    </xf>
    <xf numFmtId="184" fontId="4" fillId="0" borderId="8" xfId="0" applyNumberFormat="1" applyFont="1" applyBorder="1" applyAlignment="1">
      <alignment horizontal="right" vertical="center"/>
    </xf>
    <xf numFmtId="180" fontId="9" fillId="0" borderId="0" xfId="0" applyNumberFormat="1" applyFont="1" applyAlignment="1">
      <alignment vertical="center"/>
    </xf>
    <xf numFmtId="0" fontId="4" fillId="0" borderId="3" xfId="0" applyFont="1" applyBorder="1" applyAlignment="1">
      <alignment vertical="center"/>
    </xf>
    <xf numFmtId="182" fontId="4" fillId="9" borderId="28" xfId="0" applyNumberFormat="1" applyFont="1" applyFill="1" applyBorder="1" applyAlignment="1">
      <alignment horizontal="right" vertical="center"/>
    </xf>
    <xf numFmtId="183" fontId="4" fillId="0" borderId="3" xfId="0" applyNumberFormat="1" applyFont="1" applyBorder="1" applyAlignment="1">
      <alignment horizontal="right" vertical="center"/>
    </xf>
    <xf numFmtId="182" fontId="4" fillId="0" borderId="3" xfId="0" applyNumberFormat="1" applyFont="1" applyBorder="1" applyAlignment="1">
      <alignment horizontal="right" vertical="center"/>
    </xf>
    <xf numFmtId="0" fontId="17"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horizontal="right" vertical="center"/>
    </xf>
    <xf numFmtId="177" fontId="4" fillId="9" borderId="14" xfId="0" applyNumberFormat="1" applyFont="1" applyFill="1" applyBorder="1" applyAlignment="1">
      <alignment horizontal="right" vertical="center"/>
    </xf>
    <xf numFmtId="186" fontId="4" fillId="0" borderId="0" xfId="0" applyNumberFormat="1" applyFont="1" applyAlignment="1">
      <alignment horizontal="right" vertical="center"/>
    </xf>
    <xf numFmtId="177" fontId="4" fillId="0" borderId="4" xfId="0" applyNumberFormat="1" applyFont="1" applyBorder="1" applyAlignment="1">
      <alignment horizontal="right" vertical="center"/>
    </xf>
    <xf numFmtId="177" fontId="4" fillId="9" borderId="15" xfId="0" applyNumberFormat="1" applyFont="1" applyFill="1" applyBorder="1" applyAlignment="1">
      <alignment horizontal="right" vertical="center"/>
    </xf>
    <xf numFmtId="186" fontId="4" fillId="0" borderId="7" xfId="0" applyNumberFormat="1" applyFont="1" applyBorder="1" applyAlignment="1">
      <alignment horizontal="right" vertical="center"/>
    </xf>
    <xf numFmtId="177" fontId="4" fillId="0" borderId="7" xfId="0" applyNumberFormat="1" applyFont="1" applyBorder="1" applyAlignment="1">
      <alignment horizontal="right" vertical="center"/>
    </xf>
    <xf numFmtId="177" fontId="4" fillId="9" borderId="15" xfId="0" applyNumberFormat="1" applyFont="1" applyFill="1" applyBorder="1" applyAlignment="1">
      <alignment vertical="center"/>
    </xf>
    <xf numFmtId="177" fontId="4" fillId="0" borderId="7" xfId="0" applyNumberFormat="1" applyFont="1" applyBorder="1" applyAlignment="1">
      <alignment vertical="center"/>
    </xf>
    <xf numFmtId="177" fontId="4" fillId="9" borderId="24" xfId="0" applyNumberFormat="1" applyFont="1" applyFill="1" applyBorder="1" applyAlignment="1">
      <alignment vertical="center"/>
    </xf>
    <xf numFmtId="186" fontId="4" fillId="0" borderId="8" xfId="0" applyNumberFormat="1" applyFont="1" applyBorder="1" applyAlignment="1">
      <alignment horizontal="right" vertical="center"/>
    </xf>
    <xf numFmtId="177" fontId="4" fillId="0" borderId="8" xfId="0" applyNumberFormat="1" applyFont="1" applyBorder="1" applyAlignment="1">
      <alignment vertical="center"/>
    </xf>
    <xf numFmtId="0" fontId="4" fillId="0" borderId="6" xfId="0" applyFont="1" applyBorder="1" applyAlignment="1">
      <alignment horizontal="distributed" vertical="center"/>
    </xf>
    <xf numFmtId="0" fontId="4" fillId="0" borderId="30" xfId="0" applyFont="1" applyBorder="1" applyAlignment="1">
      <alignment horizontal="distributed" vertical="center"/>
    </xf>
    <xf numFmtId="182" fontId="4" fillId="9" borderId="31" xfId="0" applyNumberFormat="1" applyFont="1" applyFill="1" applyBorder="1" applyAlignment="1">
      <alignment horizontal="right" vertical="center"/>
    </xf>
    <xf numFmtId="176" fontId="4" fillId="9" borderId="38" xfId="0" applyNumberFormat="1" applyFont="1" applyFill="1" applyBorder="1" applyAlignment="1">
      <alignment horizontal="right" vertical="center"/>
    </xf>
    <xf numFmtId="183" fontId="4" fillId="9" borderId="0" xfId="0" applyNumberFormat="1" applyFont="1" applyFill="1" applyAlignment="1">
      <alignment horizontal="right" vertical="center"/>
    </xf>
    <xf numFmtId="176" fontId="4" fillId="9" borderId="4" xfId="0" applyNumberFormat="1" applyFont="1" applyFill="1" applyBorder="1" applyAlignment="1">
      <alignment horizontal="right" vertical="center"/>
    </xf>
    <xf numFmtId="176" fontId="4" fillId="9" borderId="37" xfId="0" applyNumberFormat="1" applyFont="1" applyFill="1" applyBorder="1" applyAlignment="1">
      <alignment horizontal="right" vertical="center"/>
    </xf>
    <xf numFmtId="176" fontId="4" fillId="9" borderId="40" xfId="0" applyNumberFormat="1" applyFont="1" applyFill="1" applyBorder="1" applyAlignment="1">
      <alignment horizontal="right" vertical="center"/>
    </xf>
    <xf numFmtId="183" fontId="4" fillId="9" borderId="7" xfId="0" applyNumberFormat="1" applyFont="1" applyFill="1" applyBorder="1" applyAlignment="1">
      <alignment horizontal="right" vertical="center"/>
    </xf>
    <xf numFmtId="176" fontId="4" fillId="9" borderId="7" xfId="0" applyNumberFormat="1" applyFont="1" applyFill="1" applyBorder="1" applyAlignment="1">
      <alignment horizontal="right" vertical="center"/>
    </xf>
    <xf numFmtId="176" fontId="4" fillId="9" borderId="39" xfId="0" applyNumberFormat="1" applyFont="1" applyFill="1" applyBorder="1" applyAlignment="1">
      <alignment horizontal="right" vertical="center"/>
    </xf>
    <xf numFmtId="176" fontId="4" fillId="9" borderId="42" xfId="0" applyNumberFormat="1" applyFont="1" applyFill="1" applyBorder="1" applyAlignment="1">
      <alignment horizontal="right" vertical="center"/>
    </xf>
    <xf numFmtId="183" fontId="4" fillId="9" borderId="23" xfId="0" applyNumberFormat="1" applyFont="1" applyFill="1" applyBorder="1" applyAlignment="1">
      <alignment horizontal="right" vertical="center"/>
    </xf>
    <xf numFmtId="176" fontId="4" fillId="9" borderId="23" xfId="0" applyNumberFormat="1" applyFont="1" applyFill="1" applyBorder="1" applyAlignment="1">
      <alignment horizontal="right" vertical="center"/>
    </xf>
    <xf numFmtId="176" fontId="4" fillId="9" borderId="43" xfId="0" applyNumberFormat="1" applyFont="1" applyFill="1" applyBorder="1" applyAlignment="1">
      <alignment horizontal="right" vertical="center"/>
    </xf>
    <xf numFmtId="180" fontId="4" fillId="9" borderId="14" xfId="0" applyNumberFormat="1" applyFont="1" applyFill="1" applyBorder="1" applyAlignment="1">
      <alignment horizontal="left" vertical="center" shrinkToFit="1"/>
    </xf>
    <xf numFmtId="180" fontId="4" fillId="0" borderId="0" xfId="0" applyNumberFormat="1" applyFont="1" applyAlignment="1">
      <alignment horizontal="right" vertical="center"/>
    </xf>
    <xf numFmtId="180" fontId="4" fillId="0" borderId="4" xfId="0" applyNumberFormat="1" applyFont="1" applyBorder="1" applyAlignment="1">
      <alignment horizontal="left" vertical="center"/>
    </xf>
    <xf numFmtId="180" fontId="4" fillId="9" borderId="15" xfId="0" applyNumberFormat="1" applyFont="1" applyFill="1" applyBorder="1" applyAlignment="1">
      <alignment horizontal="left" vertical="center" shrinkToFit="1"/>
    </xf>
    <xf numFmtId="180" fontId="4" fillId="0" borderId="7" xfId="0" applyNumberFormat="1" applyFont="1" applyBorder="1" applyAlignment="1">
      <alignment horizontal="right" vertical="center"/>
    </xf>
    <xf numFmtId="180" fontId="4" fillId="0" borderId="7" xfId="0" applyNumberFormat="1" applyFont="1" applyBorder="1" applyAlignment="1">
      <alignment horizontal="left" vertical="center"/>
    </xf>
    <xf numFmtId="180" fontId="4" fillId="9" borderId="20" xfId="0" applyNumberFormat="1" applyFont="1" applyFill="1" applyBorder="1" applyAlignment="1">
      <alignment horizontal="left" vertical="center" shrinkToFit="1"/>
    </xf>
    <xf numFmtId="180" fontId="4" fillId="0" borderId="19" xfId="0" applyNumberFormat="1" applyFont="1" applyBorder="1" applyAlignment="1">
      <alignment horizontal="right" vertical="center"/>
    </xf>
    <xf numFmtId="180" fontId="4" fillId="0" borderId="19" xfId="0" applyNumberFormat="1" applyFont="1" applyBorder="1" applyAlignment="1">
      <alignment horizontal="left" vertical="center"/>
    </xf>
    <xf numFmtId="180" fontId="4" fillId="9" borderId="16" xfId="0" applyNumberFormat="1" applyFont="1" applyFill="1" applyBorder="1" applyAlignment="1">
      <alignment horizontal="left" vertical="center" shrinkToFit="1"/>
    </xf>
    <xf numFmtId="180" fontId="4" fillId="0" borderId="0" xfId="0" applyNumberFormat="1" applyFont="1" applyAlignment="1">
      <alignment horizontal="left" vertical="center"/>
    </xf>
    <xf numFmtId="180" fontId="4" fillId="9" borderId="47" xfId="0" applyNumberFormat="1" applyFont="1" applyFill="1" applyBorder="1" applyAlignment="1">
      <alignment horizontal="left" vertical="center" shrinkToFit="1"/>
    </xf>
    <xf numFmtId="180" fontId="4" fillId="0" borderId="5" xfId="0" applyNumberFormat="1" applyFont="1" applyBorder="1" applyAlignment="1">
      <alignment horizontal="right" vertical="center"/>
    </xf>
    <xf numFmtId="180" fontId="4" fillId="0" borderId="5" xfId="0" applyNumberFormat="1" applyFont="1" applyBorder="1" applyAlignment="1">
      <alignment horizontal="left" vertical="center"/>
    </xf>
    <xf numFmtId="180" fontId="9" fillId="0" borderId="0" xfId="0" applyNumberFormat="1" applyFont="1" applyAlignment="1">
      <alignment horizontal="left" vertical="center" indent="1"/>
    </xf>
    <xf numFmtId="177" fontId="4" fillId="0" borderId="0" xfId="0" applyNumberFormat="1" applyFont="1" applyAlignment="1">
      <alignment horizontal="right" vertical="center"/>
    </xf>
    <xf numFmtId="0" fontId="4" fillId="0" borderId="44" xfId="0" applyFont="1" applyBorder="1" applyAlignment="1">
      <alignment horizontal="distributed" vertical="center"/>
    </xf>
    <xf numFmtId="0" fontId="4" fillId="0" borderId="45" xfId="0" applyFont="1" applyBorder="1" applyAlignment="1">
      <alignment vertical="center"/>
    </xf>
    <xf numFmtId="176" fontId="4" fillId="9" borderId="15" xfId="0" applyNumberFormat="1" applyFont="1" applyFill="1" applyBorder="1" applyAlignment="1">
      <alignment horizontal="right" vertical="center"/>
    </xf>
    <xf numFmtId="0" fontId="4" fillId="0" borderId="48" xfId="0" applyFont="1" applyBorder="1" applyAlignment="1">
      <alignment vertical="center"/>
    </xf>
    <xf numFmtId="176" fontId="4" fillId="9" borderId="24" xfId="0" applyNumberFormat="1" applyFont="1" applyFill="1" applyBorder="1" applyAlignment="1">
      <alignment horizontal="right" vertical="center"/>
    </xf>
    <xf numFmtId="180" fontId="9" fillId="0" borderId="0" xfId="0" applyNumberFormat="1" applyFont="1" applyAlignment="1">
      <alignment horizontal="left" vertical="center"/>
    </xf>
    <xf numFmtId="0" fontId="4" fillId="0" borderId="49" xfId="0" applyFont="1" applyBorder="1" applyAlignment="1">
      <alignment vertical="center"/>
    </xf>
    <xf numFmtId="0" fontId="9" fillId="0" borderId="0" xfId="0" applyFont="1" applyAlignment="1">
      <alignment horizontal="left" vertical="center" indent="1"/>
    </xf>
    <xf numFmtId="0" fontId="4" fillId="0" borderId="30" xfId="0" applyFont="1" applyBorder="1" applyAlignment="1">
      <alignment vertical="center"/>
    </xf>
    <xf numFmtId="177" fontId="4" fillId="9" borderId="17" xfId="0" applyNumberFormat="1" applyFont="1" applyFill="1" applyBorder="1" applyAlignment="1">
      <alignment horizontal="right" vertical="center"/>
    </xf>
    <xf numFmtId="186" fontId="4" fillId="0" borderId="6" xfId="0" applyNumberFormat="1" applyFont="1" applyBorder="1" applyAlignment="1">
      <alignment horizontal="right" vertical="center"/>
    </xf>
    <xf numFmtId="177" fontId="4" fillId="0" borderId="6" xfId="0" applyNumberFormat="1" applyFont="1" applyBorder="1" applyAlignment="1">
      <alignment horizontal="right" vertical="center"/>
    </xf>
    <xf numFmtId="0" fontId="4" fillId="0" borderId="50" xfId="0" applyFont="1" applyBorder="1" applyAlignment="1">
      <alignment vertical="center"/>
    </xf>
    <xf numFmtId="0" fontId="4" fillId="0" borderId="51" xfId="0" applyFont="1" applyBorder="1" applyAlignment="1">
      <alignment vertical="center"/>
    </xf>
    <xf numFmtId="177" fontId="4" fillId="9" borderId="24" xfId="0" applyNumberFormat="1" applyFont="1" applyFill="1" applyBorder="1" applyAlignment="1">
      <alignment horizontal="right" vertical="center"/>
    </xf>
    <xf numFmtId="177" fontId="4" fillId="0" borderId="8" xfId="0" applyNumberFormat="1" applyFont="1" applyBorder="1" applyAlignment="1">
      <alignment horizontal="right" vertical="center"/>
    </xf>
    <xf numFmtId="176" fontId="4" fillId="9" borderId="17" xfId="0" applyNumberFormat="1" applyFont="1" applyFill="1" applyBorder="1" applyAlignment="1">
      <alignment horizontal="right" vertical="center"/>
    </xf>
    <xf numFmtId="176" fontId="4" fillId="9" borderId="18" xfId="0" applyNumberFormat="1" applyFont="1" applyFill="1" applyBorder="1" applyAlignment="1">
      <alignment horizontal="right" vertical="center"/>
    </xf>
    <xf numFmtId="177" fontId="4" fillId="9" borderId="18" xfId="0" applyNumberFormat="1" applyFont="1" applyFill="1" applyBorder="1" applyAlignment="1">
      <alignment horizontal="right" vertical="center"/>
    </xf>
    <xf numFmtId="176" fontId="4" fillId="9" borderId="26" xfId="0" applyNumberFormat="1" applyFont="1" applyFill="1" applyBorder="1" applyAlignment="1">
      <alignment horizontal="right" vertical="center"/>
    </xf>
    <xf numFmtId="176" fontId="4" fillId="0" borderId="25" xfId="0" applyNumberFormat="1" applyFont="1" applyBorder="1" applyAlignment="1">
      <alignment horizontal="right" vertical="center"/>
    </xf>
    <xf numFmtId="176" fontId="4" fillId="9" borderId="20" xfId="0" applyNumberFormat="1" applyFont="1" applyFill="1" applyBorder="1" applyAlignment="1">
      <alignment horizontal="right" vertical="center"/>
    </xf>
    <xf numFmtId="176" fontId="4" fillId="0" borderId="19" xfId="0" applyNumberFormat="1" applyFont="1" applyBorder="1" applyAlignment="1">
      <alignment horizontal="right" vertical="center"/>
    </xf>
    <xf numFmtId="176" fontId="4" fillId="9" borderId="14" xfId="0" applyNumberFormat="1" applyFont="1" applyFill="1" applyBorder="1" applyAlignment="1">
      <alignment horizontal="right" vertical="center"/>
    </xf>
    <xf numFmtId="176" fontId="4" fillId="0" borderId="4" xfId="0" applyNumberFormat="1" applyFont="1" applyBorder="1" applyAlignment="1">
      <alignment horizontal="right" vertical="center"/>
    </xf>
    <xf numFmtId="176" fontId="4" fillId="9" borderId="17" xfId="0" applyNumberFormat="1" applyFont="1" applyFill="1" applyBorder="1" applyAlignment="1">
      <alignment horizontal="center" vertical="center"/>
    </xf>
    <xf numFmtId="176" fontId="4" fillId="0" borderId="6" xfId="0" applyNumberFormat="1" applyFont="1" applyBorder="1" applyAlignment="1">
      <alignment horizontal="center" vertical="center"/>
    </xf>
    <xf numFmtId="0" fontId="19" fillId="0" borderId="0" xfId="0" applyFont="1" applyAlignment="1">
      <alignment vertical="center"/>
    </xf>
    <xf numFmtId="176" fontId="4" fillId="0" borderId="16" xfId="0" applyNumberFormat="1" applyFont="1" applyBorder="1" applyAlignment="1">
      <alignment horizontal="right" vertical="center"/>
    </xf>
    <xf numFmtId="0" fontId="9" fillId="0" borderId="0" xfId="0" applyFont="1" applyAlignment="1">
      <alignment vertical="center"/>
    </xf>
    <xf numFmtId="49" fontId="4" fillId="0" borderId="14" xfId="0" applyNumberFormat="1" applyFont="1" applyBorder="1" applyAlignment="1">
      <alignment horizontal="right" vertical="center"/>
    </xf>
    <xf numFmtId="180" fontId="4" fillId="9" borderId="17" xfId="0" applyNumberFormat="1" applyFont="1" applyFill="1" applyBorder="1" applyAlignment="1">
      <alignment horizontal="left" vertical="center"/>
    </xf>
    <xf numFmtId="0" fontId="4" fillId="0" borderId="6" xfId="0" applyFont="1" applyBorder="1" applyAlignment="1">
      <alignment horizontal="right" vertical="center"/>
    </xf>
    <xf numFmtId="180" fontId="4" fillId="0" borderId="6" xfId="0" applyNumberFormat="1" applyFont="1" applyBorder="1" applyAlignment="1">
      <alignment horizontal="left" vertical="center"/>
    </xf>
    <xf numFmtId="0" fontId="4" fillId="0" borderId="8" xfId="0" applyFont="1" applyBorder="1" applyAlignment="1">
      <alignment horizontal="right" vertical="center"/>
    </xf>
    <xf numFmtId="0" fontId="20" fillId="0" borderId="0" xfId="0" applyFont="1" applyAlignment="1">
      <alignment vertical="center"/>
    </xf>
    <xf numFmtId="176" fontId="4" fillId="9" borderId="31" xfId="0" applyNumberFormat="1" applyFont="1" applyFill="1" applyBorder="1" applyAlignment="1">
      <alignment horizontal="right" vertical="center"/>
    </xf>
    <xf numFmtId="176" fontId="4" fillId="0" borderId="3" xfId="0" applyNumberFormat="1" applyFont="1" applyBorder="1" applyAlignment="1">
      <alignment horizontal="right" vertical="center"/>
    </xf>
    <xf numFmtId="177" fontId="4" fillId="9" borderId="26" xfId="0" applyNumberFormat="1" applyFont="1" applyFill="1" applyBorder="1" applyAlignment="1">
      <alignment horizontal="right" vertical="center"/>
    </xf>
    <xf numFmtId="186" fontId="4" fillId="0" borderId="25" xfId="0" applyNumberFormat="1" applyFont="1" applyBorder="1" applyAlignment="1">
      <alignment horizontal="right" vertical="center"/>
    </xf>
    <xf numFmtId="177" fontId="4" fillId="0" borderId="25" xfId="0" applyNumberFormat="1" applyFont="1" applyBorder="1" applyAlignment="1">
      <alignment horizontal="right" vertical="center"/>
    </xf>
    <xf numFmtId="0" fontId="4" fillId="9" borderId="15" xfId="0" applyFont="1" applyFill="1" applyBorder="1" applyAlignment="1">
      <alignment horizontal="right" vertical="center"/>
    </xf>
    <xf numFmtId="0" fontId="4" fillId="9" borderId="24" xfId="0" applyFont="1" applyFill="1" applyBorder="1" applyAlignment="1">
      <alignment horizontal="right" vertical="center"/>
    </xf>
    <xf numFmtId="176" fontId="4" fillId="0" borderId="17" xfId="0" applyNumberFormat="1" applyFont="1" applyBorder="1" applyAlignment="1">
      <alignment horizontal="right" vertical="center"/>
    </xf>
    <xf numFmtId="176" fontId="4" fillId="0" borderId="15" xfId="0" applyNumberFormat="1" applyFont="1" applyBorder="1" applyAlignment="1">
      <alignment horizontal="right" vertical="center"/>
    </xf>
    <xf numFmtId="176" fontId="4" fillId="0" borderId="18" xfId="0" applyNumberFormat="1" applyFont="1" applyBorder="1" applyAlignment="1">
      <alignment horizontal="right" vertical="center"/>
    </xf>
    <xf numFmtId="186" fontId="4" fillId="0" borderId="6" xfId="0" applyNumberFormat="1" applyFont="1" applyBorder="1" applyAlignment="1">
      <alignment vertical="center"/>
    </xf>
    <xf numFmtId="177" fontId="4" fillId="0" borderId="6" xfId="0" applyNumberFormat="1" applyFont="1" applyBorder="1" applyAlignment="1">
      <alignment vertical="center"/>
    </xf>
    <xf numFmtId="186" fontId="4" fillId="0" borderId="7" xfId="0" applyNumberFormat="1" applyFont="1" applyBorder="1" applyAlignment="1">
      <alignment vertical="center"/>
    </xf>
    <xf numFmtId="186" fontId="4" fillId="0" borderId="8" xfId="0" applyNumberFormat="1" applyFont="1" applyBorder="1" applyAlignment="1">
      <alignment vertical="center"/>
    </xf>
    <xf numFmtId="0" fontId="4" fillId="0" borderId="56" xfId="0" applyFont="1" applyBorder="1" applyAlignment="1">
      <alignment vertical="center"/>
    </xf>
    <xf numFmtId="0" fontId="4" fillId="0" borderId="57" xfId="0" applyFont="1" applyBorder="1" applyAlignment="1">
      <alignment vertical="center"/>
    </xf>
    <xf numFmtId="0" fontId="4" fillId="0" borderId="58" xfId="0" applyFont="1" applyBorder="1" applyAlignment="1">
      <alignment vertical="center"/>
    </xf>
    <xf numFmtId="176" fontId="4" fillId="9" borderId="47" xfId="0" applyNumberFormat="1" applyFont="1" applyFill="1" applyBorder="1" applyAlignment="1">
      <alignment horizontal="right" vertical="center"/>
    </xf>
    <xf numFmtId="183" fontId="4" fillId="0" borderId="5" xfId="0" applyNumberFormat="1" applyFont="1" applyBorder="1" applyAlignment="1">
      <alignment horizontal="right" vertical="center"/>
    </xf>
    <xf numFmtId="183" fontId="4" fillId="0" borderId="60" xfId="0" applyNumberFormat="1" applyFont="1" applyBorder="1" applyAlignment="1">
      <alignment horizontal="right" vertical="center"/>
    </xf>
    <xf numFmtId="183" fontId="4" fillId="0" borderId="40" xfId="0" applyNumberFormat="1" applyFont="1" applyBorder="1" applyAlignment="1">
      <alignment horizontal="right" vertical="center"/>
    </xf>
    <xf numFmtId="186" fontId="4" fillId="0" borderId="40" xfId="0" applyNumberFormat="1" applyFont="1" applyBorder="1" applyAlignment="1">
      <alignment vertical="center"/>
    </xf>
    <xf numFmtId="186" fontId="4" fillId="0" borderId="61" xfId="0" applyNumberFormat="1" applyFont="1" applyBorder="1" applyAlignment="1">
      <alignment vertical="center"/>
    </xf>
    <xf numFmtId="177" fontId="4" fillId="9" borderId="17" xfId="0" applyNumberFormat="1" applyFont="1" applyFill="1" applyBorder="1" applyAlignment="1">
      <alignment vertical="center"/>
    </xf>
    <xf numFmtId="186" fontId="4" fillId="0" borderId="60" xfId="0" applyNumberFormat="1" applyFont="1" applyBorder="1" applyAlignment="1">
      <alignment vertical="center"/>
    </xf>
    <xf numFmtId="177" fontId="4" fillId="9" borderId="20" xfId="0" applyNumberFormat="1" applyFont="1" applyFill="1" applyBorder="1" applyAlignment="1">
      <alignment horizontal="right" vertical="center"/>
    </xf>
    <xf numFmtId="186" fontId="4" fillId="0" borderId="62" xfId="0" applyNumberFormat="1" applyFont="1" applyBorder="1" applyAlignment="1">
      <alignment vertical="center"/>
    </xf>
    <xf numFmtId="177" fontId="4" fillId="0" borderId="19" xfId="0" applyNumberFormat="1" applyFont="1" applyBorder="1" applyAlignment="1">
      <alignment horizontal="right" vertical="center"/>
    </xf>
    <xf numFmtId="183" fontId="4" fillId="0" borderId="63" xfId="0" applyNumberFormat="1" applyFont="1" applyBorder="1" applyAlignment="1">
      <alignment horizontal="right" vertical="center"/>
    </xf>
    <xf numFmtId="176" fontId="4" fillId="0" borderId="17" xfId="0" applyNumberFormat="1" applyFont="1" applyBorder="1" applyAlignment="1">
      <alignment vertical="center"/>
    </xf>
    <xf numFmtId="176" fontId="4" fillId="0" borderId="6" xfId="0" applyNumberFormat="1" applyFont="1" applyBorder="1" applyAlignment="1">
      <alignment vertical="center"/>
    </xf>
    <xf numFmtId="176" fontId="4" fillId="0" borderId="15" xfId="0" applyNumberFormat="1" applyFont="1" applyBorder="1" applyAlignment="1">
      <alignment vertical="center"/>
    </xf>
    <xf numFmtId="176" fontId="4" fillId="0" borderId="7" xfId="0" applyNumberFormat="1" applyFont="1" applyBorder="1" applyAlignment="1">
      <alignment vertical="center"/>
    </xf>
    <xf numFmtId="176" fontId="4" fillId="0" borderId="20" xfId="0" applyNumberFormat="1" applyFont="1" applyBorder="1" applyAlignment="1">
      <alignment vertical="center"/>
    </xf>
    <xf numFmtId="183" fontId="4" fillId="0" borderId="62" xfId="0" applyNumberFormat="1" applyFont="1" applyBorder="1" applyAlignment="1">
      <alignment horizontal="right" vertical="center"/>
    </xf>
    <xf numFmtId="176" fontId="4" fillId="0" borderId="19" xfId="0" applyNumberFormat="1" applyFont="1" applyBorder="1" applyAlignment="1">
      <alignment vertical="center"/>
    </xf>
    <xf numFmtId="176" fontId="9" fillId="0" borderId="18" xfId="0" applyNumberFormat="1" applyFont="1" applyBorder="1" applyAlignment="1">
      <alignment horizontal="center" vertical="center"/>
    </xf>
    <xf numFmtId="0" fontId="4" fillId="0" borderId="61" xfId="0" applyFont="1" applyBorder="1" applyAlignment="1">
      <alignment vertical="center"/>
    </xf>
    <xf numFmtId="176" fontId="9" fillId="0" borderId="8" xfId="0" applyNumberFormat="1" applyFont="1" applyBorder="1" applyAlignment="1">
      <alignment horizontal="center" vertical="center"/>
    </xf>
    <xf numFmtId="176" fontId="4" fillId="0" borderId="26" xfId="0" applyNumberFormat="1" applyFont="1" applyBorder="1" applyAlignment="1">
      <alignment vertical="center"/>
    </xf>
    <xf numFmtId="176" fontId="4" fillId="0" borderId="25" xfId="0" applyNumberFormat="1" applyFont="1" applyBorder="1" applyAlignment="1">
      <alignment vertical="center"/>
    </xf>
    <xf numFmtId="0" fontId="4" fillId="0" borderId="62" xfId="0" applyFont="1" applyBorder="1" applyAlignment="1">
      <alignment vertical="center"/>
    </xf>
    <xf numFmtId="176" fontId="9" fillId="0" borderId="24" xfId="0" applyNumberFormat="1" applyFont="1" applyBorder="1" applyAlignment="1">
      <alignment horizontal="center" vertical="center"/>
    </xf>
    <xf numFmtId="0" fontId="4" fillId="0" borderId="7" xfId="0" applyFont="1" applyBorder="1" applyAlignment="1">
      <alignment horizontal="right" vertical="center"/>
    </xf>
    <xf numFmtId="176" fontId="4" fillId="0" borderId="20" xfId="0" applyNumberFormat="1" applyFont="1" applyBorder="1" applyAlignment="1">
      <alignment horizontal="right" vertical="center"/>
    </xf>
    <xf numFmtId="176" fontId="4" fillId="0" borderId="8" xfId="0" applyNumberFormat="1" applyFont="1" applyBorder="1" applyAlignment="1">
      <alignment vertical="center"/>
    </xf>
    <xf numFmtId="176" fontId="4" fillId="0" borderId="26" xfId="0" applyNumberFormat="1" applyFont="1" applyBorder="1" applyAlignment="1">
      <alignment horizontal="right" vertical="center"/>
    </xf>
    <xf numFmtId="176" fontId="9" fillId="0" borderId="20" xfId="0" applyNumberFormat="1" applyFont="1" applyBorder="1" applyAlignment="1">
      <alignment horizontal="right" vertical="center"/>
    </xf>
    <xf numFmtId="176" fontId="9" fillId="0" borderId="19" xfId="0" applyNumberFormat="1" applyFont="1" applyBorder="1" applyAlignment="1">
      <alignment horizontal="right" vertical="center"/>
    </xf>
    <xf numFmtId="176" fontId="9" fillId="0" borderId="18" xfId="0" applyNumberFormat="1" applyFont="1" applyBorder="1" applyAlignment="1">
      <alignment horizontal="right" vertical="center"/>
    </xf>
    <xf numFmtId="176" fontId="9" fillId="0" borderId="8" xfId="0" applyNumberFormat="1" applyFont="1" applyBorder="1" applyAlignment="1">
      <alignment horizontal="right" vertical="center"/>
    </xf>
    <xf numFmtId="176" fontId="9" fillId="0" borderId="24" xfId="0" applyNumberFormat="1" applyFont="1" applyBorder="1" applyAlignment="1">
      <alignment horizontal="right" vertical="center"/>
    </xf>
    <xf numFmtId="176" fontId="9" fillId="0" borderId="83" xfId="0" applyNumberFormat="1" applyFont="1" applyBorder="1" applyAlignment="1">
      <alignment horizontal="right" vertical="center"/>
    </xf>
    <xf numFmtId="176" fontId="9" fillId="0" borderId="6" xfId="0" applyNumberFormat="1" applyFont="1" applyBorder="1" applyAlignment="1">
      <alignment horizontal="right" vertical="center"/>
    </xf>
    <xf numFmtId="176" fontId="9" fillId="0" borderId="45" xfId="0" applyNumberFormat="1" applyFont="1" applyBorder="1" applyAlignment="1">
      <alignment horizontal="right" vertical="center"/>
    </xf>
    <xf numFmtId="176" fontId="9" fillId="0" borderId="7" xfId="0" applyNumberFormat="1" applyFont="1" applyBorder="1" applyAlignment="1">
      <alignment horizontal="right" vertical="center"/>
    </xf>
    <xf numFmtId="176" fontId="9" fillId="10" borderId="7" xfId="0" applyNumberFormat="1" applyFont="1" applyFill="1" applyBorder="1" applyAlignment="1">
      <alignment horizontal="right" vertical="center"/>
    </xf>
    <xf numFmtId="176" fontId="9" fillId="0" borderId="49" xfId="0" applyNumberFormat="1" applyFont="1" applyBorder="1" applyAlignment="1">
      <alignment horizontal="right" vertical="center"/>
    </xf>
    <xf numFmtId="176" fontId="9" fillId="0" borderId="3" xfId="0" applyNumberFormat="1" applyFont="1" applyBorder="1" applyAlignment="1">
      <alignment horizontal="right" vertical="center"/>
    </xf>
    <xf numFmtId="187" fontId="9" fillId="0" borderId="45" xfId="0" applyNumberFormat="1" applyFont="1" applyBorder="1" applyAlignment="1">
      <alignment horizontal="right" vertical="center"/>
    </xf>
    <xf numFmtId="187" fontId="9" fillId="0" borderId="7" xfId="0" applyNumberFormat="1" applyFont="1" applyBorder="1" applyAlignment="1">
      <alignment horizontal="right" vertical="center"/>
    </xf>
    <xf numFmtId="188" fontId="9" fillId="0" borderId="45" xfId="0" applyNumberFormat="1" applyFont="1" applyBorder="1" applyAlignment="1">
      <alignment horizontal="right" vertical="center"/>
    </xf>
    <xf numFmtId="188" fontId="9" fillId="0" borderId="7" xfId="0" applyNumberFormat="1" applyFont="1" applyBorder="1" applyAlignment="1">
      <alignment horizontal="right" vertical="center"/>
    </xf>
    <xf numFmtId="0" fontId="23" fillId="0" borderId="0" xfId="0" applyFont="1" applyAlignment="1">
      <alignment vertical="center"/>
    </xf>
    <xf numFmtId="189" fontId="9" fillId="0" borderId="7" xfId="0" applyNumberFormat="1" applyFont="1" applyBorder="1" applyAlignment="1">
      <alignment horizontal="right" vertical="center"/>
    </xf>
    <xf numFmtId="177" fontId="9" fillId="0" borderId="7" xfId="0" applyNumberFormat="1" applyFont="1" applyBorder="1" applyAlignment="1">
      <alignment horizontal="right" vertical="center"/>
    </xf>
    <xf numFmtId="177" fontId="9" fillId="10" borderId="7" xfId="0" applyNumberFormat="1" applyFont="1" applyFill="1" applyBorder="1" applyAlignment="1">
      <alignment horizontal="right" vertical="center"/>
    </xf>
    <xf numFmtId="182" fontId="9" fillId="0" borderId="6" xfId="0" applyNumberFormat="1" applyFont="1" applyBorder="1" applyAlignment="1">
      <alignment horizontal="right" vertical="center"/>
    </xf>
    <xf numFmtId="182" fontId="9" fillId="10" borderId="6" xfId="0" applyNumberFormat="1" applyFont="1" applyFill="1" applyBorder="1" applyAlignment="1">
      <alignment horizontal="right" vertical="center"/>
    </xf>
    <xf numFmtId="183" fontId="9" fillId="0" borderId="8" xfId="0" applyNumberFormat="1" applyFont="1" applyBorder="1" applyAlignment="1">
      <alignment horizontal="right" vertical="center"/>
    </xf>
    <xf numFmtId="177" fontId="9" fillId="0" borderId="6" xfId="0" applyNumberFormat="1" applyFont="1" applyBorder="1" applyAlignment="1">
      <alignment horizontal="right" vertical="center"/>
    </xf>
    <xf numFmtId="177" fontId="9" fillId="10" borderId="6" xfId="0" applyNumberFormat="1" applyFont="1" applyFill="1" applyBorder="1" applyAlignment="1">
      <alignment horizontal="right" vertical="center"/>
    </xf>
    <xf numFmtId="186" fontId="9" fillId="0" borderId="7" xfId="0" applyNumberFormat="1" applyFont="1" applyBorder="1" applyAlignment="1">
      <alignment horizontal="right" vertical="center"/>
    </xf>
    <xf numFmtId="182" fontId="9" fillId="0" borderId="8" xfId="0" applyNumberFormat="1" applyFont="1" applyBorder="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horizontal="center" vertical="center"/>
    </xf>
    <xf numFmtId="0" fontId="24" fillId="0" borderId="0" xfId="0" applyFont="1" applyAlignment="1">
      <alignment horizontal="center" vertical="center"/>
    </xf>
    <xf numFmtId="0" fontId="24" fillId="0" borderId="0" xfId="0" applyFont="1" applyAlignment="1">
      <alignment vertical="center"/>
    </xf>
    <xf numFmtId="0" fontId="25" fillId="0" borderId="0" xfId="0" applyFont="1" applyAlignment="1">
      <alignment horizontal="right" vertical="center"/>
    </xf>
    <xf numFmtId="176" fontId="4" fillId="0" borderId="4" xfId="0" applyNumberFormat="1" applyFont="1" applyBorder="1" applyAlignment="1">
      <alignment vertical="center"/>
    </xf>
    <xf numFmtId="176" fontId="4" fillId="11" borderId="0" xfId="0" applyNumberFormat="1" applyFont="1" applyFill="1" applyAlignment="1">
      <alignment horizontal="right" vertical="center"/>
    </xf>
    <xf numFmtId="178" fontId="4" fillId="0" borderId="0" xfId="0" applyNumberFormat="1" applyFont="1" applyAlignment="1">
      <alignment horizontal="right" vertical="center"/>
    </xf>
    <xf numFmtId="178" fontId="4" fillId="0" borderId="5" xfId="0" applyNumberFormat="1" applyFont="1" applyBorder="1" applyAlignment="1">
      <alignment horizontal="right" vertical="center"/>
    </xf>
    <xf numFmtId="176" fontId="4" fillId="11" borderId="5" xfId="0" applyNumberFormat="1" applyFont="1" applyFill="1" applyBorder="1" applyAlignment="1">
      <alignment horizontal="right" vertical="center"/>
    </xf>
    <xf numFmtId="0" fontId="4" fillId="0" borderId="0" xfId="0" applyFont="1" applyAlignment="1">
      <alignment horizontal="right" vertical="center"/>
    </xf>
    <xf numFmtId="181" fontId="4" fillId="0" borderId="0" xfId="0" applyNumberFormat="1" applyFont="1" applyAlignment="1">
      <alignment vertical="center"/>
    </xf>
    <xf numFmtId="178" fontId="4" fillId="11" borderId="0" xfId="0" applyNumberFormat="1" applyFont="1" applyFill="1" applyAlignment="1">
      <alignment horizontal="right"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0" xfId="0" applyNumberFormat="1" applyFont="1" applyAlignment="1">
      <alignment horizontal="left" vertical="center"/>
    </xf>
    <xf numFmtId="182" fontId="4" fillId="11" borderId="4" xfId="0" applyNumberFormat="1" applyFont="1" applyFill="1" applyBorder="1" applyAlignment="1">
      <alignment horizontal="right" vertical="center"/>
    </xf>
    <xf numFmtId="182" fontId="4" fillId="11" borderId="0" xfId="0" applyNumberFormat="1" applyFont="1" applyFill="1" applyAlignment="1">
      <alignment horizontal="right" vertical="center"/>
    </xf>
    <xf numFmtId="182" fontId="4" fillId="0" borderId="5" xfId="0" applyNumberFormat="1" applyFont="1" applyBorder="1" applyAlignment="1">
      <alignment horizontal="right" vertical="center"/>
    </xf>
    <xf numFmtId="182" fontId="4" fillId="11" borderId="5" xfId="0" applyNumberFormat="1" applyFont="1" applyFill="1" applyBorder="1" applyAlignment="1">
      <alignment horizontal="right" vertical="center"/>
    </xf>
    <xf numFmtId="0" fontId="26" fillId="0" borderId="0" xfId="0" applyFont="1" applyAlignment="1">
      <alignment vertical="center"/>
    </xf>
    <xf numFmtId="190" fontId="9" fillId="0" borderId="6" xfId="0" applyNumberFormat="1" applyFont="1" applyBorder="1" applyAlignment="1">
      <alignment horizontal="right" vertical="top" wrapText="1"/>
    </xf>
    <xf numFmtId="177" fontId="9" fillId="0" borderId="6" xfId="0" applyNumberFormat="1" applyFont="1" applyBorder="1" applyAlignment="1">
      <alignment horizontal="right" vertical="top" wrapText="1"/>
    </xf>
    <xf numFmtId="190" fontId="9" fillId="11" borderId="6" xfId="0" applyNumberFormat="1" applyFont="1" applyFill="1" applyBorder="1" applyAlignment="1">
      <alignment horizontal="right" vertical="top" wrapText="1"/>
    </xf>
    <xf numFmtId="177" fontId="9" fillId="11" borderId="6" xfId="0" applyNumberFormat="1" applyFont="1" applyFill="1" applyBorder="1" applyAlignment="1">
      <alignment horizontal="right" vertical="top" wrapText="1"/>
    </xf>
    <xf numFmtId="190" fontId="9" fillId="0" borderId="7" xfId="0" applyNumberFormat="1" applyFont="1" applyBorder="1" applyAlignment="1">
      <alignment horizontal="right" vertical="top" wrapText="1"/>
    </xf>
    <xf numFmtId="177" fontId="9" fillId="0" borderId="7" xfId="0" applyNumberFormat="1" applyFont="1" applyBorder="1" applyAlignment="1">
      <alignment horizontal="right" vertical="top" wrapText="1"/>
    </xf>
    <xf numFmtId="190" fontId="9" fillId="11" borderId="7" xfId="0" applyNumberFormat="1" applyFont="1" applyFill="1" applyBorder="1" applyAlignment="1">
      <alignment horizontal="right" vertical="top" wrapText="1"/>
    </xf>
    <xf numFmtId="177" fontId="9" fillId="11" borderId="7" xfId="0" applyNumberFormat="1" applyFont="1" applyFill="1" applyBorder="1" applyAlignment="1">
      <alignment horizontal="right" vertical="top" wrapText="1"/>
    </xf>
    <xf numFmtId="190" fontId="9" fillId="0" borderId="8" xfId="0" applyNumberFormat="1" applyFont="1" applyBorder="1" applyAlignment="1">
      <alignment horizontal="right" vertical="top" wrapText="1"/>
    </xf>
    <xf numFmtId="177" fontId="9" fillId="0" borderId="8" xfId="0" applyNumberFormat="1" applyFont="1" applyBorder="1" applyAlignment="1">
      <alignment horizontal="right" vertical="top" wrapText="1"/>
    </xf>
    <xf numFmtId="190" fontId="9" fillId="11" borderId="8" xfId="0" applyNumberFormat="1" applyFont="1" applyFill="1" applyBorder="1" applyAlignment="1">
      <alignment horizontal="right" vertical="top" wrapText="1"/>
    </xf>
    <xf numFmtId="177" fontId="9" fillId="11" borderId="8" xfId="0" applyNumberFormat="1" applyFont="1" applyFill="1" applyBorder="1" applyAlignment="1">
      <alignment horizontal="right" vertical="top" wrapText="1"/>
    </xf>
    <xf numFmtId="180" fontId="9" fillId="0" borderId="4" xfId="0" applyNumberFormat="1" applyFont="1" applyBorder="1" applyAlignment="1">
      <alignment vertical="center"/>
    </xf>
    <xf numFmtId="189" fontId="9" fillId="0" borderId="4" xfId="0" applyNumberFormat="1" applyFont="1" applyBorder="1" applyAlignment="1">
      <alignment horizontal="right" vertical="center"/>
    </xf>
    <xf numFmtId="0" fontId="4" fillId="11" borderId="4" xfId="0" applyFont="1" applyFill="1" applyBorder="1" applyAlignment="1">
      <alignment vertical="center"/>
    </xf>
    <xf numFmtId="189" fontId="9" fillId="11" borderId="4" xfId="0" applyNumberFormat="1" applyFont="1" applyFill="1" applyBorder="1" applyAlignment="1">
      <alignment horizontal="right" vertical="center"/>
    </xf>
    <xf numFmtId="189" fontId="9" fillId="0" borderId="0" xfId="0" applyNumberFormat="1" applyFont="1" applyAlignment="1">
      <alignment horizontal="right" vertical="center"/>
    </xf>
    <xf numFmtId="0" fontId="4" fillId="11" borderId="0" xfId="0" applyFont="1" applyFill="1" applyAlignment="1">
      <alignment vertical="center"/>
    </xf>
    <xf numFmtId="189" fontId="9" fillId="11" borderId="0" xfId="0" applyNumberFormat="1" applyFont="1" applyFill="1" applyAlignment="1">
      <alignment horizontal="right" vertical="center"/>
    </xf>
    <xf numFmtId="180" fontId="9" fillId="0" borderId="5" xfId="0" applyNumberFormat="1" applyFont="1" applyBorder="1" applyAlignment="1">
      <alignment vertical="center"/>
    </xf>
    <xf numFmtId="189" fontId="9" fillId="0" borderId="5" xfId="0" applyNumberFormat="1" applyFont="1" applyBorder="1" applyAlignment="1">
      <alignment horizontal="right" vertical="center"/>
    </xf>
    <xf numFmtId="0" fontId="4" fillId="11" borderId="5" xfId="0" applyFont="1" applyFill="1" applyBorder="1" applyAlignment="1">
      <alignment vertical="center"/>
    </xf>
    <xf numFmtId="189" fontId="9" fillId="11" borderId="5" xfId="0" applyNumberFormat="1" applyFont="1" applyFill="1" applyBorder="1" applyAlignment="1">
      <alignment horizontal="right" vertical="center"/>
    </xf>
    <xf numFmtId="180" fontId="9" fillId="0" borderId="5" xfId="0" applyNumberFormat="1" applyFont="1" applyBorder="1" applyAlignment="1">
      <alignment horizontal="left" vertical="center"/>
    </xf>
    <xf numFmtId="0" fontId="9" fillId="0" borderId="5" xfId="0" applyFont="1" applyBorder="1" applyAlignment="1">
      <alignment horizontal="left" vertical="center"/>
    </xf>
    <xf numFmtId="190" fontId="9" fillId="0" borderId="3" xfId="0" applyNumberFormat="1" applyFont="1" applyBorder="1" applyAlignment="1">
      <alignment horizontal="right" vertical="center"/>
    </xf>
    <xf numFmtId="0" fontId="9" fillId="11" borderId="3" xfId="0" applyFont="1" applyFill="1" applyBorder="1" applyAlignment="1">
      <alignment horizontal="left" vertical="center"/>
    </xf>
    <xf numFmtId="0" fontId="4" fillId="11" borderId="3" xfId="0" applyFont="1" applyFill="1" applyBorder="1" applyAlignment="1">
      <alignment vertical="center"/>
    </xf>
    <xf numFmtId="190" fontId="9" fillId="11" borderId="3" xfId="0" applyNumberFormat="1" applyFont="1" applyFill="1" applyBorder="1" applyAlignment="1">
      <alignment horizontal="right" vertical="center"/>
    </xf>
    <xf numFmtId="0" fontId="25" fillId="0" borderId="0" xfId="0" applyFont="1" applyAlignment="1">
      <alignment vertical="center"/>
    </xf>
    <xf numFmtId="180" fontId="9" fillId="0" borderId="6" xfId="0" applyNumberFormat="1" applyFont="1" applyBorder="1" applyAlignment="1">
      <alignment vertical="center"/>
    </xf>
    <xf numFmtId="182" fontId="9" fillId="11" borderId="6" xfId="0" applyNumberFormat="1" applyFont="1" applyFill="1" applyBorder="1" applyAlignment="1">
      <alignment horizontal="right" vertical="center"/>
    </xf>
    <xf numFmtId="180" fontId="9" fillId="0" borderId="7" xfId="0" applyNumberFormat="1" applyFont="1" applyBorder="1" applyAlignment="1">
      <alignment vertical="center"/>
    </xf>
    <xf numFmtId="191" fontId="9" fillId="0" borderId="7" xfId="0" applyNumberFormat="1" applyFont="1" applyBorder="1" applyAlignment="1">
      <alignment horizontal="right" vertical="center"/>
    </xf>
    <xf numFmtId="191" fontId="9" fillId="11" borderId="7" xfId="0" applyNumberFormat="1" applyFont="1" applyFill="1" applyBorder="1" applyAlignment="1">
      <alignment horizontal="right" vertical="center"/>
    </xf>
    <xf numFmtId="182" fontId="9" fillId="0" borderId="7" xfId="0" applyNumberFormat="1" applyFont="1" applyBorder="1" applyAlignment="1">
      <alignment horizontal="right" vertical="center"/>
    </xf>
    <xf numFmtId="182" fontId="9" fillId="11" borderId="7" xfId="0" applyNumberFormat="1" applyFont="1" applyFill="1" applyBorder="1" applyAlignment="1">
      <alignment horizontal="right" vertical="center"/>
    </xf>
    <xf numFmtId="180" fontId="9" fillId="0" borderId="7" xfId="0" applyNumberFormat="1" applyFont="1" applyBorder="1" applyAlignment="1">
      <alignment horizontal="left" vertical="center"/>
    </xf>
    <xf numFmtId="180" fontId="9" fillId="0" borderId="7" xfId="0" applyNumberFormat="1" applyFont="1" applyBorder="1" applyAlignment="1">
      <alignment horizontal="left" vertical="center" indent="1"/>
    </xf>
    <xf numFmtId="176" fontId="9" fillId="11" borderId="7" xfId="0" applyNumberFormat="1" applyFont="1" applyFill="1" applyBorder="1" applyAlignment="1">
      <alignment horizontal="right" vertical="center"/>
    </xf>
    <xf numFmtId="180" fontId="9" fillId="0" borderId="8" xfId="0" applyNumberFormat="1" applyFont="1" applyBorder="1" applyAlignment="1">
      <alignment horizontal="left" vertical="center"/>
    </xf>
    <xf numFmtId="176" fontId="9" fillId="11" borderId="8" xfId="0" applyNumberFormat="1" applyFont="1" applyFill="1" applyBorder="1" applyAlignment="1">
      <alignment horizontal="right" vertical="center"/>
    </xf>
    <xf numFmtId="49" fontId="9" fillId="0" borderId="0" xfId="0" applyNumberFormat="1" applyFont="1" applyAlignment="1">
      <alignment horizontal="left" vertical="center" shrinkToFit="1"/>
    </xf>
    <xf numFmtId="176" fontId="9" fillId="11" borderId="6" xfId="0" applyNumberFormat="1" applyFont="1" applyFill="1" applyBorder="1" applyAlignment="1">
      <alignment horizontal="right" vertical="center"/>
    </xf>
    <xf numFmtId="192" fontId="9" fillId="0" borderId="7" xfId="0" applyNumberFormat="1" applyFont="1" applyBorder="1" applyAlignment="1">
      <alignment horizontal="right" vertical="center"/>
    </xf>
    <xf numFmtId="192" fontId="9" fillId="11" borderId="7" xfId="0" applyNumberFormat="1" applyFont="1" applyFill="1" applyBorder="1" applyAlignment="1">
      <alignment horizontal="right" vertical="center"/>
    </xf>
    <xf numFmtId="180" fontId="9" fillId="0" borderId="8" xfId="0" applyNumberFormat="1" applyFont="1" applyBorder="1" applyAlignment="1">
      <alignment vertical="center"/>
    </xf>
    <xf numFmtId="180" fontId="9" fillId="0" borderId="6" xfId="0" applyNumberFormat="1" applyFont="1" applyBorder="1" applyAlignment="1">
      <alignment horizontal="left" vertical="center"/>
    </xf>
    <xf numFmtId="193" fontId="9" fillId="0" borderId="6" xfId="0" applyNumberFormat="1" applyFont="1" applyBorder="1" applyAlignment="1">
      <alignment horizontal="right" vertical="center"/>
    </xf>
    <xf numFmtId="193" fontId="9" fillId="11" borderId="6" xfId="0" applyNumberFormat="1" applyFont="1" applyFill="1" applyBorder="1" applyAlignment="1">
      <alignment horizontal="right" vertical="center"/>
    </xf>
    <xf numFmtId="193" fontId="9" fillId="0" borderId="7" xfId="0" applyNumberFormat="1" applyFont="1" applyBorder="1" applyAlignment="1">
      <alignment horizontal="right" vertical="center"/>
    </xf>
    <xf numFmtId="193" fontId="9" fillId="11" borderId="7" xfId="0" applyNumberFormat="1" applyFont="1" applyFill="1" applyBorder="1" applyAlignment="1">
      <alignment horizontal="right" vertical="center"/>
    </xf>
    <xf numFmtId="193" fontId="9" fillId="0" borderId="8" xfId="0" applyNumberFormat="1" applyFont="1" applyBorder="1" applyAlignment="1">
      <alignment horizontal="right" vertical="center"/>
    </xf>
    <xf numFmtId="193" fontId="9" fillId="11" borderId="8" xfId="0" applyNumberFormat="1" applyFont="1" applyFill="1" applyBorder="1" applyAlignment="1">
      <alignment horizontal="right" vertical="center"/>
    </xf>
    <xf numFmtId="194" fontId="9" fillId="0" borderId="6" xfId="1" applyNumberFormat="1" applyFont="1" applyFill="1" applyBorder="1" applyAlignment="1">
      <alignment horizontal="right" vertical="center"/>
    </xf>
    <xf numFmtId="194" fontId="9" fillId="11" borderId="6" xfId="1" applyNumberFormat="1" applyFont="1" applyFill="1" applyBorder="1" applyAlignment="1">
      <alignment horizontal="right" vertical="center"/>
    </xf>
    <xf numFmtId="194" fontId="9" fillId="0" borderId="7" xfId="1" applyNumberFormat="1" applyFont="1" applyFill="1" applyBorder="1" applyAlignment="1">
      <alignment horizontal="right" vertical="center"/>
    </xf>
    <xf numFmtId="194" fontId="9" fillId="11" borderId="7" xfId="1" applyNumberFormat="1" applyFont="1" applyFill="1" applyBorder="1" applyAlignment="1">
      <alignment horizontal="right" vertical="center"/>
    </xf>
    <xf numFmtId="194" fontId="9" fillId="0" borderId="8" xfId="1" applyNumberFormat="1" applyFont="1" applyFill="1" applyBorder="1" applyAlignment="1">
      <alignment horizontal="right" vertical="center"/>
    </xf>
    <xf numFmtId="194" fontId="9" fillId="11" borderId="8" xfId="1" applyNumberFormat="1" applyFont="1" applyFill="1" applyBorder="1" applyAlignment="1">
      <alignment horizontal="right" vertical="center"/>
    </xf>
    <xf numFmtId="49" fontId="4" fillId="0" borderId="0" xfId="0" applyNumberFormat="1" applyFont="1" applyAlignment="1">
      <alignment horizontal="left" vertical="center" shrinkToFit="1"/>
    </xf>
    <xf numFmtId="180" fontId="9" fillId="0" borderId="4" xfId="0" applyNumberFormat="1" applyFont="1" applyBorder="1" applyAlignment="1">
      <alignment horizontal="left" vertical="center" indent="1"/>
    </xf>
    <xf numFmtId="182" fontId="9" fillId="0" borderId="0" xfId="0" applyNumberFormat="1" applyFont="1" applyAlignment="1">
      <alignment horizontal="right" vertical="center"/>
    </xf>
    <xf numFmtId="182" fontId="9" fillId="0" borderId="5" xfId="0" applyNumberFormat="1" applyFont="1" applyBorder="1" applyAlignment="1">
      <alignment horizontal="left" vertical="center"/>
    </xf>
    <xf numFmtId="182" fontId="9" fillId="11" borderId="5" xfId="0" applyNumberFormat="1" applyFont="1" applyFill="1" applyBorder="1" applyAlignment="1">
      <alignment horizontal="left" vertical="center"/>
    </xf>
    <xf numFmtId="176" fontId="9" fillId="0" borderId="4" xfId="0" applyNumberFormat="1" applyFont="1" applyBorder="1" applyAlignment="1">
      <alignment horizontal="right" vertical="center"/>
    </xf>
    <xf numFmtId="176" fontId="9" fillId="0" borderId="0" xfId="0" applyNumberFormat="1" applyFont="1" applyAlignment="1">
      <alignment horizontal="right" vertical="center"/>
    </xf>
    <xf numFmtId="0" fontId="4" fillId="0" borderId="4" xfId="0" applyFont="1" applyBorder="1" applyAlignment="1">
      <alignment horizontal="right" vertical="center"/>
    </xf>
    <xf numFmtId="176" fontId="29" fillId="0" borderId="0" xfId="0" applyNumberFormat="1" applyFont="1" applyAlignment="1">
      <alignment vertical="center"/>
    </xf>
    <xf numFmtId="180" fontId="4" fillId="0" borderId="0" xfId="0" applyNumberFormat="1" applyFont="1" applyAlignment="1">
      <alignment vertical="center"/>
    </xf>
    <xf numFmtId="176" fontId="9" fillId="0" borderId="4" xfId="0" applyNumberFormat="1" applyFont="1" applyBorder="1" applyAlignment="1">
      <alignment vertical="center"/>
    </xf>
    <xf numFmtId="180" fontId="4" fillId="0" borderId="5" xfId="0" applyNumberFormat="1" applyFont="1" applyBorder="1" applyAlignment="1">
      <alignment vertical="center"/>
    </xf>
    <xf numFmtId="176" fontId="9" fillId="0" borderId="0" xfId="0" applyNumberFormat="1" applyFont="1" applyAlignment="1">
      <alignment vertical="center"/>
    </xf>
    <xf numFmtId="0" fontId="9" fillId="0" borderId="5" xfId="0" applyFont="1" applyBorder="1" applyAlignment="1">
      <alignment horizontal="right" vertical="center"/>
    </xf>
    <xf numFmtId="176" fontId="25" fillId="0" borderId="7" xfId="0" applyNumberFormat="1" applyFont="1" applyBorder="1" applyAlignment="1">
      <alignment horizontal="right" vertical="center"/>
    </xf>
    <xf numFmtId="176" fontId="25" fillId="0" borderId="0" xfId="0" applyNumberFormat="1" applyFont="1" applyAlignment="1">
      <alignment horizontal="right" vertical="center"/>
    </xf>
    <xf numFmtId="176" fontId="25" fillId="0" borderId="8" xfId="0" applyNumberFormat="1" applyFont="1" applyBorder="1" applyAlignment="1">
      <alignment horizontal="right" vertical="center"/>
    </xf>
    <xf numFmtId="182" fontId="9" fillId="0" borderId="3" xfId="0" applyNumberFormat="1" applyFont="1" applyBorder="1" applyAlignment="1">
      <alignment horizontal="right" vertical="center"/>
    </xf>
    <xf numFmtId="0" fontId="9" fillId="0" borderId="0" xfId="0" applyFont="1" applyAlignment="1">
      <alignment horizontal="right" vertical="center"/>
    </xf>
    <xf numFmtId="0" fontId="31" fillId="0" borderId="0" xfId="0" applyFont="1" applyAlignment="1">
      <alignment vertical="center"/>
    </xf>
    <xf numFmtId="176" fontId="9" fillId="11" borderId="4" xfId="0" applyNumberFormat="1" applyFont="1" applyFill="1" applyBorder="1" applyAlignment="1">
      <alignment horizontal="right" vertical="center"/>
    </xf>
    <xf numFmtId="176" fontId="9" fillId="11" borderId="0" xfId="0" applyNumberFormat="1" applyFont="1" applyFill="1" applyAlignment="1">
      <alignment horizontal="right" vertical="center"/>
    </xf>
    <xf numFmtId="0" fontId="4" fillId="11" borderId="4" xfId="0" applyFont="1" applyFill="1" applyBorder="1" applyAlignment="1">
      <alignment horizontal="right" vertical="center"/>
    </xf>
    <xf numFmtId="0" fontId="4" fillId="11" borderId="0" xfId="0" applyFont="1" applyFill="1" applyAlignment="1">
      <alignment horizontal="right" vertical="center"/>
    </xf>
    <xf numFmtId="176" fontId="9" fillId="11" borderId="5" xfId="0" applyNumberFormat="1" applyFont="1" applyFill="1" applyBorder="1" applyAlignment="1">
      <alignment horizontal="right" vertical="center"/>
    </xf>
    <xf numFmtId="0" fontId="4" fillId="11" borderId="5" xfId="0" applyFont="1" applyFill="1" applyBorder="1" applyAlignment="1">
      <alignment horizontal="right" vertical="center"/>
    </xf>
    <xf numFmtId="176" fontId="9" fillId="11" borderId="3" xfId="0" applyNumberFormat="1" applyFont="1" applyFill="1" applyBorder="1" applyAlignment="1">
      <alignment horizontal="right" vertical="center"/>
    </xf>
    <xf numFmtId="176" fontId="32" fillId="11" borderId="4" xfId="0" applyNumberFormat="1" applyFont="1" applyFill="1" applyBorder="1" applyAlignment="1">
      <alignment horizontal="right" vertical="center"/>
    </xf>
    <xf numFmtId="176" fontId="4" fillId="11" borderId="6" xfId="0" applyNumberFormat="1" applyFont="1" applyFill="1" applyBorder="1" applyAlignment="1">
      <alignment horizontal="right" vertical="center"/>
    </xf>
    <xf numFmtId="176" fontId="4" fillId="11" borderId="7" xfId="0" applyNumberFormat="1" applyFont="1" applyFill="1" applyBorder="1" applyAlignment="1">
      <alignment horizontal="right" vertical="center"/>
    </xf>
    <xf numFmtId="176" fontId="25" fillId="11" borderId="7" xfId="0" applyNumberFormat="1" applyFont="1" applyFill="1" applyBorder="1" applyAlignment="1">
      <alignment horizontal="right" vertical="center"/>
    </xf>
    <xf numFmtId="176" fontId="25" fillId="11" borderId="8" xfId="0" applyNumberFormat="1" applyFont="1" applyFill="1" applyBorder="1" applyAlignment="1">
      <alignment horizontal="right" vertical="center"/>
    </xf>
    <xf numFmtId="176" fontId="4" fillId="11" borderId="8" xfId="0" applyNumberFormat="1" applyFont="1" applyFill="1" applyBorder="1" applyAlignment="1">
      <alignment horizontal="right" vertical="center"/>
    </xf>
    <xf numFmtId="176" fontId="32" fillId="11" borderId="3" xfId="0" applyNumberFormat="1" applyFont="1" applyFill="1" applyBorder="1" applyAlignment="1">
      <alignment horizontal="right" vertical="center"/>
    </xf>
    <xf numFmtId="176" fontId="32" fillId="0" borderId="0" xfId="0" applyNumberFormat="1" applyFont="1" applyAlignment="1">
      <alignment horizontal="right" vertical="center"/>
    </xf>
    <xf numFmtId="176" fontId="4" fillId="11" borderId="3" xfId="0" applyNumberFormat="1" applyFont="1" applyFill="1" applyBorder="1" applyAlignment="1">
      <alignment horizontal="right" vertical="center"/>
    </xf>
    <xf numFmtId="0" fontId="16" fillId="0" borderId="0" xfId="0" applyFont="1" applyAlignment="1">
      <alignment horizontal="center" vertical="center"/>
    </xf>
    <xf numFmtId="0" fontId="33" fillId="0" borderId="0" xfId="0" applyFont="1" applyAlignment="1">
      <alignment vertical="center"/>
    </xf>
    <xf numFmtId="177" fontId="9" fillId="0" borderId="3" xfId="0" applyNumberFormat="1" applyFont="1" applyBorder="1" applyAlignment="1">
      <alignment horizontal="right" vertical="center"/>
    </xf>
    <xf numFmtId="176" fontId="9" fillId="0" borderId="84" xfId="0" applyNumberFormat="1" applyFont="1" applyBorder="1" applyAlignment="1">
      <alignment horizontal="right" vertical="center"/>
    </xf>
    <xf numFmtId="195" fontId="4" fillId="0" borderId="4" xfId="0" applyNumberFormat="1" applyFont="1" applyBorder="1" applyAlignment="1">
      <alignment horizontal="right" vertical="center"/>
    </xf>
    <xf numFmtId="49" fontId="4" fillId="0" borderId="4" xfId="0" applyNumberFormat="1" applyFont="1" applyBorder="1" applyAlignment="1">
      <alignment horizontal="right" vertical="center"/>
    </xf>
    <xf numFmtId="177" fontId="4" fillId="0" borderId="5" xfId="0" applyNumberFormat="1" applyFont="1" applyBorder="1" applyAlignment="1">
      <alignment horizontal="right" vertical="center"/>
    </xf>
    <xf numFmtId="0" fontId="3" fillId="0" borderId="0" xfId="0" applyFont="1" applyAlignment="1">
      <alignment horizontal="center" vertical="center"/>
    </xf>
    <xf numFmtId="176" fontId="16" fillId="0" borderId="6" xfId="0" applyNumberFormat="1" applyFont="1" applyBorder="1" applyAlignment="1">
      <alignment vertical="center"/>
    </xf>
    <xf numFmtId="176" fontId="16" fillId="0" borderId="7" xfId="0" applyNumberFormat="1" applyFont="1" applyBorder="1" applyAlignment="1">
      <alignment vertical="center"/>
    </xf>
    <xf numFmtId="176" fontId="16" fillId="0" borderId="8" xfId="0" applyNumberFormat="1" applyFont="1" applyBorder="1" applyAlignment="1">
      <alignment vertical="center"/>
    </xf>
    <xf numFmtId="176" fontId="16" fillId="0" borderId="19" xfId="0" applyNumberFormat="1" applyFont="1" applyBorder="1" applyAlignment="1">
      <alignment vertical="center"/>
    </xf>
    <xf numFmtId="176" fontId="16" fillId="0" borderId="3" xfId="0" applyNumberFormat="1" applyFont="1" applyBorder="1" applyAlignment="1">
      <alignment vertical="center"/>
    </xf>
    <xf numFmtId="0" fontId="14" fillId="0" borderId="0" xfId="0" applyFont="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188" fontId="4" fillId="0" borderId="6" xfId="0" applyNumberFormat="1" applyFont="1" applyBorder="1" applyAlignment="1">
      <alignment vertical="center"/>
    </xf>
    <xf numFmtId="188" fontId="4" fillId="0" borderId="7" xfId="0" applyNumberFormat="1" applyFont="1" applyBorder="1" applyAlignment="1">
      <alignment horizontal="right" vertical="center"/>
    </xf>
    <xf numFmtId="188" fontId="4" fillId="0" borderId="8" xfId="0" applyNumberFormat="1" applyFont="1" applyBorder="1" applyAlignment="1">
      <alignment horizontal="right" vertical="center"/>
    </xf>
    <xf numFmtId="188" fontId="4" fillId="0" borderId="3" xfId="0" applyNumberFormat="1" applyFont="1" applyBorder="1" applyAlignment="1">
      <alignment horizontal="right" vertical="center"/>
    </xf>
    <xf numFmtId="0" fontId="5" fillId="0" borderId="5" xfId="0" applyFont="1" applyBorder="1" applyAlignment="1">
      <alignment vertical="center"/>
    </xf>
    <xf numFmtId="0" fontId="4" fillId="0" borderId="0" xfId="0" applyFont="1" applyAlignment="1">
      <alignment horizontal="left" vertical="center" indent="1"/>
    </xf>
    <xf numFmtId="49" fontId="9" fillId="0" borderId="0" xfId="2" applyNumberFormat="1" applyFont="1" applyAlignment="1">
      <alignment horizontal="center"/>
    </xf>
    <xf numFmtId="0" fontId="35" fillId="0" borderId="0" xfId="0" applyFont="1" applyAlignment="1">
      <alignment horizontal="right" vertical="center"/>
    </xf>
    <xf numFmtId="0" fontId="5" fillId="0" borderId="0" xfId="0" applyFont="1" applyAlignment="1">
      <alignment horizontal="right" vertical="center"/>
    </xf>
    <xf numFmtId="188" fontId="4" fillId="0" borderId="4" xfId="0" applyNumberFormat="1" applyFont="1" applyBorder="1" applyAlignment="1">
      <alignment horizontal="right" vertical="center"/>
    </xf>
    <xf numFmtId="188" fontId="4" fillId="0" borderId="0" xfId="0" applyNumberFormat="1" applyFont="1" applyAlignment="1">
      <alignment horizontal="right" vertical="center"/>
    </xf>
    <xf numFmtId="188" fontId="4" fillId="0" borderId="5" xfId="0" applyNumberFormat="1" applyFont="1" applyBorder="1" applyAlignment="1">
      <alignment horizontal="right" vertical="center"/>
    </xf>
    <xf numFmtId="188" fontId="4" fillId="0" borderId="3" xfId="0" applyNumberFormat="1" applyFont="1" applyBorder="1" applyAlignment="1">
      <alignment vertical="center"/>
    </xf>
    <xf numFmtId="0" fontId="36" fillId="0" borderId="0" xfId="0" applyFont="1" applyAlignment="1">
      <alignment vertical="center"/>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16" fillId="0" borderId="3" xfId="0" applyFont="1" applyBorder="1" applyAlignment="1">
      <alignment vertical="center"/>
    </xf>
    <xf numFmtId="176" fontId="16" fillId="0" borderId="0" xfId="0" applyNumberFormat="1" applyFont="1" applyAlignment="1">
      <alignment horizontal="right" vertical="center"/>
    </xf>
    <xf numFmtId="0" fontId="5" fillId="0" borderId="4" xfId="0" applyFont="1" applyBorder="1" applyAlignment="1">
      <alignment vertical="center"/>
    </xf>
    <xf numFmtId="0" fontId="4" fillId="0" borderId="4" xfId="0" applyFont="1" applyBorder="1" applyAlignment="1">
      <alignment horizontal="centerContinuous" vertical="center"/>
    </xf>
    <xf numFmtId="49" fontId="4" fillId="0" borderId="4" xfId="0" applyNumberFormat="1" applyFont="1" applyBorder="1" applyAlignment="1">
      <alignment horizontal="centerContinuous" vertical="center"/>
    </xf>
    <xf numFmtId="0" fontId="4" fillId="0" borderId="5" xfId="0" applyFont="1" applyBorder="1" applyAlignment="1">
      <alignment horizontal="centerContinuous" vertical="center"/>
    </xf>
    <xf numFmtId="49" fontId="4" fillId="0" borderId="5" xfId="0" applyNumberFormat="1" applyFont="1" applyBorder="1" applyAlignment="1">
      <alignment horizontal="centerContinuous" vertical="center"/>
    </xf>
    <xf numFmtId="0" fontId="37" fillId="0" borderId="0" xfId="0" applyFont="1" applyAlignment="1">
      <alignment vertical="center"/>
    </xf>
    <xf numFmtId="49" fontId="4" fillId="0" borderId="3" xfId="0" applyNumberFormat="1" applyFont="1" applyBorder="1" applyAlignment="1">
      <alignment horizontal="center" vertical="center"/>
    </xf>
    <xf numFmtId="0" fontId="4" fillId="0" borderId="3" xfId="0" applyFont="1" applyBorder="1" applyAlignment="1">
      <alignment horizontal="center" vertical="center"/>
    </xf>
    <xf numFmtId="180" fontId="9" fillId="0" borderId="4" xfId="0" applyNumberFormat="1" applyFont="1" applyBorder="1" applyAlignment="1">
      <alignment horizontal="left" vertical="center"/>
    </xf>
    <xf numFmtId="180" fontId="9" fillId="0" borderId="5" xfId="0" applyNumberFormat="1" applyFont="1" applyBorder="1" applyAlignment="1">
      <alignment horizontal="left" vertical="center" indent="1"/>
    </xf>
    <xf numFmtId="0" fontId="4" fillId="0" borderId="7" xfId="0" applyFont="1" applyBorder="1" applyAlignment="1">
      <alignment horizontal="left" vertical="center"/>
    </xf>
    <xf numFmtId="176" fontId="32" fillId="0" borderId="0" xfId="0" applyNumberFormat="1" applyFont="1" applyAlignment="1">
      <alignment vertical="center"/>
    </xf>
    <xf numFmtId="180" fontId="4" fillId="0" borderId="4" xfId="0" applyNumberFormat="1" applyFont="1" applyBorder="1" applyAlignment="1">
      <alignment vertical="center"/>
    </xf>
    <xf numFmtId="180" fontId="4" fillId="0" borderId="3" xfId="0" applyNumberFormat="1" applyFont="1" applyBorder="1" applyAlignment="1">
      <alignment vertical="center"/>
    </xf>
    <xf numFmtId="176" fontId="9" fillId="0" borderId="86" xfId="0" applyNumberFormat="1" applyFont="1" applyBorder="1" applyAlignment="1">
      <alignment vertical="center"/>
    </xf>
    <xf numFmtId="176" fontId="9" fillId="0" borderId="87" xfId="0" applyNumberFormat="1" applyFont="1" applyBorder="1" applyAlignment="1">
      <alignment vertical="center"/>
    </xf>
    <xf numFmtId="176" fontId="9" fillId="0" borderId="88" xfId="0" applyNumberFormat="1" applyFont="1" applyBorder="1" applyAlignment="1">
      <alignment vertical="center"/>
    </xf>
    <xf numFmtId="0" fontId="38" fillId="0" borderId="0" xfId="0" applyFont="1" applyAlignment="1">
      <alignment vertical="center"/>
    </xf>
    <xf numFmtId="0" fontId="38" fillId="0" borderId="0" xfId="0" applyFont="1" applyAlignment="1">
      <alignment horizontal="center" vertical="center"/>
    </xf>
    <xf numFmtId="188" fontId="4" fillId="0" borderId="0" xfId="0" applyNumberFormat="1" applyFont="1" applyAlignment="1">
      <alignment vertical="center"/>
    </xf>
    <xf numFmtId="188" fontId="4" fillId="0" borderId="5" xfId="0" applyNumberFormat="1" applyFont="1" applyBorder="1" applyAlignment="1">
      <alignment vertical="center"/>
    </xf>
    <xf numFmtId="177" fontId="9" fillId="0" borderId="4" xfId="0" applyNumberFormat="1" applyFont="1" applyBorder="1" applyAlignment="1">
      <alignment vertical="center"/>
    </xf>
    <xf numFmtId="177" fontId="9" fillId="0" borderId="0" xfId="0" applyNumberFormat="1" applyFont="1" applyAlignment="1">
      <alignment vertical="center"/>
    </xf>
    <xf numFmtId="177" fontId="9" fillId="0" borderId="5" xfId="0" applyNumberFormat="1" applyFont="1" applyBorder="1" applyAlignment="1">
      <alignment vertical="center"/>
    </xf>
    <xf numFmtId="0" fontId="36" fillId="0" borderId="0" xfId="0" applyFont="1" applyAlignment="1">
      <alignment horizontal="center" vertical="center"/>
    </xf>
    <xf numFmtId="0" fontId="5" fillId="0" borderId="6" xfId="0" applyFont="1" applyBorder="1" applyAlignment="1">
      <alignment vertical="center"/>
    </xf>
    <xf numFmtId="176" fontId="9" fillId="0" borderId="6" xfId="1" applyNumberFormat="1" applyFont="1" applyBorder="1" applyAlignment="1">
      <alignment horizontal="right" vertical="center"/>
    </xf>
    <xf numFmtId="0" fontId="5" fillId="0" borderId="7" xfId="0" applyFont="1" applyBorder="1" applyAlignment="1">
      <alignment vertical="center"/>
    </xf>
    <xf numFmtId="176" fontId="9" fillId="0" borderId="7" xfId="1" applyNumberFormat="1" applyFont="1" applyBorder="1" applyAlignment="1">
      <alignment horizontal="right" vertical="center"/>
    </xf>
    <xf numFmtId="0" fontId="5" fillId="0" borderId="8" xfId="0" applyFont="1" applyBorder="1" applyAlignment="1">
      <alignment vertical="center"/>
    </xf>
    <xf numFmtId="176" fontId="9" fillId="0" borderId="8" xfId="1" applyNumberFormat="1" applyFont="1" applyBorder="1" applyAlignment="1">
      <alignment horizontal="right" vertical="center"/>
    </xf>
    <xf numFmtId="177" fontId="9" fillId="0" borderId="19" xfId="1" applyNumberFormat="1" applyFont="1" applyBorder="1" applyAlignment="1">
      <alignment horizontal="right" vertical="center"/>
    </xf>
    <xf numFmtId="177" fontId="9" fillId="0" borderId="6" xfId="1" applyNumberFormat="1" applyFont="1" applyBorder="1" applyAlignment="1">
      <alignment horizontal="right" vertical="center"/>
    </xf>
    <xf numFmtId="176" fontId="9" fillId="0" borderId="25" xfId="1" applyNumberFormat="1" applyFont="1" applyBorder="1" applyAlignment="1">
      <alignment horizontal="right" vertical="center"/>
    </xf>
    <xf numFmtId="176" fontId="9" fillId="0" borderId="19" xfId="1" applyNumberFormat="1" applyFont="1" applyBorder="1" applyAlignment="1">
      <alignment horizontal="right" vertical="center"/>
    </xf>
    <xf numFmtId="0" fontId="5" fillId="0" borderId="3" xfId="0" applyFont="1" applyBorder="1" applyAlignment="1">
      <alignment vertical="center"/>
    </xf>
    <xf numFmtId="0" fontId="4" fillId="0" borderId="3" xfId="0" applyFont="1" applyBorder="1" applyAlignment="1">
      <alignment horizontal="right" vertical="center"/>
    </xf>
    <xf numFmtId="176" fontId="9" fillId="0" borderId="3" xfId="1" applyNumberFormat="1" applyFont="1" applyBorder="1" applyAlignment="1">
      <alignment horizontal="right" vertical="center"/>
    </xf>
    <xf numFmtId="188" fontId="9" fillId="0" borderId="3" xfId="1" applyNumberFormat="1" applyFont="1" applyBorder="1" applyAlignment="1">
      <alignment horizontal="right" vertical="center"/>
    </xf>
    <xf numFmtId="183" fontId="39" fillId="0" borderId="6" xfId="0" applyNumberFormat="1" applyFont="1" applyBorder="1" applyAlignment="1">
      <alignment horizontal="right" vertical="center"/>
    </xf>
    <xf numFmtId="0" fontId="5" fillId="0" borderId="0" xfId="0" applyFont="1" applyAlignment="1">
      <alignment vertical="center" wrapText="1"/>
    </xf>
    <xf numFmtId="183" fontId="39" fillId="0" borderId="7" xfId="0" applyNumberFormat="1" applyFont="1" applyBorder="1" applyAlignment="1">
      <alignment horizontal="right" vertical="center"/>
    </xf>
    <xf numFmtId="183" fontId="39" fillId="0" borderId="8" xfId="0" applyNumberFormat="1" applyFont="1" applyBorder="1" applyAlignment="1">
      <alignment horizontal="right" vertical="center"/>
    </xf>
    <xf numFmtId="183" fontId="39" fillId="0" borderId="0" xfId="0" applyNumberFormat="1" applyFont="1" applyAlignment="1">
      <alignment horizontal="right" vertical="center"/>
    </xf>
    <xf numFmtId="41" fontId="4" fillId="0" borderId="6" xfId="0" applyNumberFormat="1" applyFont="1" applyBorder="1" applyAlignment="1">
      <alignment horizontal="center" vertical="center"/>
    </xf>
    <xf numFmtId="41" fontId="4" fillId="0" borderId="7" xfId="0" applyNumberFormat="1" applyFont="1" applyBorder="1" applyAlignment="1">
      <alignment horizontal="center" vertical="center"/>
    </xf>
    <xf numFmtId="41" fontId="4" fillId="0" borderId="8" xfId="0" applyNumberFormat="1" applyFont="1" applyBorder="1" applyAlignment="1">
      <alignment horizontal="center" vertical="center"/>
    </xf>
    <xf numFmtId="176" fontId="41" fillId="0" borderId="0" xfId="0" applyNumberFormat="1" applyFont="1" applyAlignment="1">
      <alignment vertical="center"/>
    </xf>
    <xf numFmtId="182" fontId="4" fillId="0" borderId="3" xfId="0" applyNumberFormat="1" applyFont="1" applyBorder="1" applyAlignment="1">
      <alignment vertical="center"/>
    </xf>
    <xf numFmtId="176" fontId="4" fillId="0" borderId="3" xfId="0" applyNumberFormat="1" applyFont="1" applyBorder="1" applyAlignment="1">
      <alignment vertical="center"/>
    </xf>
    <xf numFmtId="176" fontId="16" fillId="0" borderId="0" xfId="0" applyNumberFormat="1" applyFont="1" applyAlignment="1">
      <alignment horizontal="left" vertical="center"/>
    </xf>
    <xf numFmtId="176" fontId="20" fillId="0" borderId="0" xfId="0" applyNumberFormat="1" applyFont="1" applyAlignment="1">
      <alignment horizontal="center" vertical="center"/>
    </xf>
    <xf numFmtId="0" fontId="4" fillId="0" borderId="89" xfId="0" applyFont="1" applyBorder="1" applyAlignment="1">
      <alignment vertical="center"/>
    </xf>
    <xf numFmtId="182" fontId="4" fillId="0" borderId="89" xfId="0" applyNumberFormat="1" applyFont="1" applyBorder="1" applyAlignment="1">
      <alignment vertical="center"/>
    </xf>
    <xf numFmtId="182" fontId="4" fillId="0" borderId="0" xfId="0" applyNumberFormat="1" applyFont="1" applyAlignment="1">
      <alignment vertical="center"/>
    </xf>
    <xf numFmtId="176" fontId="4" fillId="0" borderId="0" xfId="0" applyNumberFormat="1" applyFont="1" applyAlignment="1">
      <alignment horizontal="center" vertical="center"/>
    </xf>
    <xf numFmtId="0" fontId="4" fillId="0" borderId="90" xfId="0" applyFont="1" applyBorder="1" applyAlignment="1">
      <alignment vertical="center"/>
    </xf>
    <xf numFmtId="182" fontId="4" fillId="0" borderId="90" xfId="0" applyNumberFormat="1" applyFont="1" applyBorder="1" applyAlignment="1">
      <alignment vertical="center"/>
    </xf>
    <xf numFmtId="0" fontId="4" fillId="0" borderId="5" xfId="0" applyFont="1" applyBorder="1" applyAlignment="1">
      <alignment horizontal="center" vertical="center"/>
    </xf>
    <xf numFmtId="0" fontId="44" fillId="0" borderId="0" xfId="0" applyFont="1" applyAlignment="1">
      <alignment vertical="center"/>
    </xf>
    <xf numFmtId="0" fontId="44" fillId="0" borderId="0" xfId="0" applyFont="1" applyAlignment="1">
      <alignment horizontal="center" vertical="center"/>
    </xf>
    <xf numFmtId="0" fontId="43" fillId="0" borderId="0" xfId="0" applyFont="1" applyAlignment="1">
      <alignment vertical="center"/>
    </xf>
    <xf numFmtId="0" fontId="45" fillId="0" borderId="0" xfId="0" applyFont="1" applyAlignment="1">
      <alignment horizontal="center" vertical="center"/>
    </xf>
    <xf numFmtId="0" fontId="46" fillId="0" borderId="0" xfId="0" applyFont="1" applyAlignment="1">
      <alignment vertical="center"/>
    </xf>
    <xf numFmtId="0" fontId="47" fillId="0" borderId="0" xfId="2" applyFont="1" applyAlignment="1">
      <alignment horizontal="center"/>
    </xf>
    <xf numFmtId="0" fontId="47" fillId="0" borderId="0" xfId="2" applyFont="1"/>
    <xf numFmtId="0" fontId="48" fillId="0" borderId="0" xfId="2" applyFont="1" applyAlignment="1">
      <alignment horizontal="left"/>
    </xf>
    <xf numFmtId="0" fontId="48" fillId="0" borderId="0" xfId="2" applyFont="1"/>
    <xf numFmtId="0" fontId="49" fillId="0" borderId="0" xfId="2" applyFont="1" applyAlignment="1">
      <alignment horizontal="right"/>
    </xf>
    <xf numFmtId="0" fontId="45" fillId="0" borderId="3" xfId="2" applyFont="1" applyBorder="1"/>
    <xf numFmtId="49" fontId="45" fillId="0" borderId="3" xfId="2" applyNumberFormat="1" applyFont="1" applyBorder="1" applyAlignment="1">
      <alignment horizontal="centerContinuous"/>
    </xf>
    <xf numFmtId="0" fontId="50" fillId="0" borderId="3" xfId="2" applyFont="1" applyBorder="1" applyAlignment="1">
      <alignment horizontal="centerContinuous"/>
    </xf>
    <xf numFmtId="0" fontId="45" fillId="0" borderId="4" xfId="2" applyFont="1" applyBorder="1"/>
    <xf numFmtId="0" fontId="45" fillId="0" borderId="4" xfId="0" applyFont="1" applyBorder="1" applyAlignment="1">
      <alignment vertical="center"/>
    </xf>
    <xf numFmtId="176" fontId="52" fillId="0" borderId="4" xfId="2" applyNumberFormat="1" applyFont="1" applyBorder="1" applyAlignment="1">
      <alignment horizontal="right" vertical="center"/>
    </xf>
    <xf numFmtId="49" fontId="45" fillId="0" borderId="0" xfId="2" applyNumberFormat="1" applyFont="1" applyAlignment="1">
      <alignment horizontal="center"/>
    </xf>
    <xf numFmtId="0" fontId="45" fillId="0" borderId="0" xfId="0" applyFont="1" applyAlignment="1">
      <alignment vertical="center"/>
    </xf>
    <xf numFmtId="49" fontId="45" fillId="0" borderId="5" xfId="2" applyNumberFormat="1" applyFont="1" applyBorder="1" applyAlignment="1">
      <alignment horizontal="center"/>
    </xf>
    <xf numFmtId="0" fontId="45" fillId="0" borderId="5" xfId="0" applyFont="1" applyBorder="1" applyAlignment="1">
      <alignment vertical="center"/>
    </xf>
    <xf numFmtId="0" fontId="49" fillId="0" borderId="0" xfId="2" applyFont="1"/>
    <xf numFmtId="0" fontId="53" fillId="0" borderId="0" xfId="2" applyFont="1"/>
    <xf numFmtId="49" fontId="45" fillId="0" borderId="4" xfId="2" applyNumberFormat="1" applyFont="1" applyBorder="1" applyAlignment="1">
      <alignment horizontal="center" vertical="center"/>
    </xf>
    <xf numFmtId="49" fontId="45" fillId="0" borderId="4" xfId="2" applyNumberFormat="1" applyFont="1" applyBorder="1" applyAlignment="1">
      <alignment horizontal="center"/>
    </xf>
    <xf numFmtId="0" fontId="45" fillId="0" borderId="5" xfId="2" applyFont="1" applyBorder="1"/>
    <xf numFmtId="49" fontId="45" fillId="0" borderId="5" xfId="2" applyNumberFormat="1" applyFont="1" applyBorder="1" applyAlignment="1">
      <alignment horizontal="center" vertical="center"/>
    </xf>
    <xf numFmtId="0" fontId="52" fillId="0" borderId="4" xfId="0" applyFont="1" applyBorder="1" applyAlignment="1">
      <alignment vertical="center"/>
    </xf>
    <xf numFmtId="0" fontId="54" fillId="0" borderId="0" xfId="0" applyFont="1" applyAlignment="1">
      <alignment vertical="center"/>
    </xf>
    <xf numFmtId="0" fontId="55" fillId="0" borderId="0" xfId="2" applyFont="1" applyAlignment="1">
      <alignment horizontal="center"/>
    </xf>
    <xf numFmtId="0" fontId="56" fillId="0" borderId="0" xfId="2" applyFont="1" applyAlignment="1">
      <alignment horizontal="center"/>
    </xf>
    <xf numFmtId="0" fontId="55" fillId="0" borderId="0" xfId="2" applyFont="1"/>
    <xf numFmtId="49" fontId="56" fillId="0" borderId="0" xfId="2" applyNumberFormat="1" applyFont="1" applyAlignment="1">
      <alignment horizontal="center"/>
    </xf>
    <xf numFmtId="176" fontId="57" fillId="0" borderId="0" xfId="2" applyNumberFormat="1" applyFont="1" applyAlignment="1">
      <alignment horizontal="right" vertical="center"/>
    </xf>
    <xf numFmtId="178" fontId="57" fillId="0" borderId="0" xfId="0" applyNumberFormat="1" applyFont="1" applyAlignment="1">
      <alignment horizontal="right" vertical="center"/>
    </xf>
    <xf numFmtId="0" fontId="54" fillId="0" borderId="0" xfId="2" applyFont="1"/>
    <xf numFmtId="0" fontId="45" fillId="0" borderId="0" xfId="0" applyFont="1" applyAlignment="1">
      <alignment horizontal="center"/>
    </xf>
    <xf numFmtId="0" fontId="50" fillId="0" borderId="0" xfId="0" applyFont="1" applyAlignment="1">
      <alignment horizontal="center"/>
    </xf>
    <xf numFmtId="179" fontId="52" fillId="0" borderId="4" xfId="2" applyNumberFormat="1" applyFont="1" applyBorder="1" applyAlignment="1">
      <alignment horizontal="right" vertical="center"/>
    </xf>
    <xf numFmtId="49" fontId="45" fillId="0" borderId="0" xfId="2" applyNumberFormat="1" applyFont="1" applyAlignment="1">
      <alignment horizontal="left" indent="2"/>
    </xf>
    <xf numFmtId="49" fontId="45" fillId="0" borderId="5" xfId="2" applyNumberFormat="1" applyFont="1" applyBorder="1" applyAlignment="1">
      <alignment horizontal="left" indent="1"/>
    </xf>
    <xf numFmtId="49" fontId="45" fillId="0" borderId="5" xfId="2" applyNumberFormat="1" applyFont="1" applyBorder="1" applyAlignment="1">
      <alignment horizontal="left"/>
    </xf>
    <xf numFmtId="0" fontId="46" fillId="0" borderId="0" xfId="0" applyFont="1" applyAlignment="1">
      <alignment horizontal="center" vertical="center"/>
    </xf>
    <xf numFmtId="0" fontId="50" fillId="0" borderId="4" xfId="2" applyFont="1" applyBorder="1" applyAlignment="1">
      <alignment horizontal="center" shrinkToFit="1"/>
    </xf>
    <xf numFmtId="180" fontId="45" fillId="0" borderId="4" xfId="0" applyNumberFormat="1" applyFont="1" applyBorder="1" applyAlignment="1">
      <alignment vertical="center"/>
    </xf>
    <xf numFmtId="180" fontId="45" fillId="0" borderId="0" xfId="0" applyNumberFormat="1" applyFont="1" applyAlignment="1">
      <alignment vertical="center"/>
    </xf>
    <xf numFmtId="180" fontId="45" fillId="0" borderId="5" xfId="0" applyNumberFormat="1" applyFont="1" applyBorder="1" applyAlignment="1">
      <alignment vertical="center"/>
    </xf>
    <xf numFmtId="0" fontId="58" fillId="0" borderId="0" xfId="0" applyFont="1" applyAlignment="1">
      <alignment vertical="center"/>
    </xf>
    <xf numFmtId="0" fontId="59" fillId="0" borderId="0" xfId="2" applyFont="1" applyAlignment="1">
      <alignment horizontal="center"/>
    </xf>
    <xf numFmtId="49" fontId="58" fillId="0" borderId="0" xfId="2" applyNumberFormat="1" applyFont="1" applyAlignment="1">
      <alignment horizontal="center"/>
    </xf>
    <xf numFmtId="176" fontId="60" fillId="0" borderId="0" xfId="2" applyNumberFormat="1" applyFont="1" applyAlignment="1">
      <alignment horizontal="right" vertical="center"/>
    </xf>
    <xf numFmtId="178" fontId="60" fillId="0" borderId="0" xfId="0" applyNumberFormat="1" applyFont="1" applyAlignment="1">
      <alignment horizontal="right" vertical="center"/>
    </xf>
    <xf numFmtId="0" fontId="58" fillId="0" borderId="0" xfId="2" applyFont="1"/>
    <xf numFmtId="0" fontId="62" fillId="0" borderId="0" xfId="0" applyFont="1" applyAlignment="1">
      <alignment vertical="center"/>
    </xf>
    <xf numFmtId="0" fontId="63" fillId="0" borderId="0" xfId="0" applyFont="1" applyAlignment="1">
      <alignment horizontal="center" vertical="center"/>
    </xf>
    <xf numFmtId="0" fontId="64" fillId="0" borderId="0" xfId="0" applyFont="1" applyAlignment="1">
      <alignment horizontal="center" vertical="center"/>
    </xf>
    <xf numFmtId="0" fontId="65" fillId="0" borderId="0" xfId="0" applyFont="1" applyAlignment="1">
      <alignment horizontal="left" vertical="center"/>
    </xf>
    <xf numFmtId="0" fontId="65" fillId="0" borderId="0" xfId="0" applyFont="1" applyAlignment="1">
      <alignment horizontal="left" vertical="center" indent="1"/>
    </xf>
    <xf numFmtId="0" fontId="45" fillId="0" borderId="0" xfId="2" applyFont="1"/>
    <xf numFmtId="176" fontId="50" fillId="0" borderId="0" xfId="2" applyNumberFormat="1" applyFont="1" applyAlignment="1">
      <alignment horizontal="right" vertical="center"/>
    </xf>
    <xf numFmtId="176" fontId="52" fillId="0" borderId="0" xfId="2" applyNumberFormat="1" applyFont="1" applyAlignment="1">
      <alignment horizontal="right" vertical="center"/>
    </xf>
    <xf numFmtId="0" fontId="66" fillId="0" borderId="0" xfId="0" applyFont="1" applyAlignment="1">
      <alignment horizontal="center" vertical="center"/>
    </xf>
    <xf numFmtId="0" fontId="67" fillId="0" borderId="0" xfId="0" applyFont="1" applyAlignment="1">
      <alignment horizontal="center" vertical="center"/>
    </xf>
    <xf numFmtId="0" fontId="68" fillId="0" borderId="0" xfId="0" applyFont="1" applyAlignment="1">
      <alignment horizontal="left" vertical="center" indent="1"/>
    </xf>
    <xf numFmtId="0" fontId="50" fillId="0" borderId="3" xfId="2" applyFont="1" applyBorder="1" applyAlignment="1">
      <alignment horizontal="center" shrinkToFit="1"/>
    </xf>
    <xf numFmtId="179" fontId="52" fillId="0" borderId="0" xfId="2" applyNumberFormat="1" applyFont="1" applyAlignment="1">
      <alignment horizontal="right" vertical="center"/>
    </xf>
    <xf numFmtId="0" fontId="69" fillId="0" borderId="0" xfId="0" applyFont="1" applyAlignment="1">
      <alignment horizontal="right" vertical="center"/>
    </xf>
    <xf numFmtId="0" fontId="65" fillId="0" borderId="6" xfId="0" applyFont="1" applyBorder="1" applyAlignment="1">
      <alignment horizontal="left" vertical="center"/>
    </xf>
    <xf numFmtId="0" fontId="65" fillId="0" borderId="7" xfId="0" applyFont="1" applyBorder="1" applyAlignment="1">
      <alignment horizontal="left" vertical="center"/>
    </xf>
    <xf numFmtId="0" fontId="65" fillId="0" borderId="7" xfId="0" applyFont="1" applyBorder="1" applyAlignment="1">
      <alignment horizontal="left" vertical="center" indent="1"/>
    </xf>
    <xf numFmtId="0" fontId="65" fillId="0" borderId="8" xfId="0" applyFont="1" applyBorder="1" applyAlignment="1">
      <alignment horizontal="left" vertical="center" indent="1"/>
    </xf>
    <xf numFmtId="49" fontId="45" fillId="0" borderId="4" xfId="0" applyNumberFormat="1" applyFont="1" applyBorder="1" applyAlignment="1">
      <alignment vertical="center"/>
    </xf>
    <xf numFmtId="49" fontId="45" fillId="0" borderId="5" xfId="0" applyNumberFormat="1" applyFont="1" applyBorder="1" applyAlignment="1">
      <alignment vertical="center"/>
    </xf>
    <xf numFmtId="0" fontId="45" fillId="0" borderId="6" xfId="0" applyFont="1" applyBorder="1" applyAlignment="1">
      <alignment horizontal="left" vertical="center" indent="1"/>
    </xf>
    <xf numFmtId="0" fontId="70" fillId="0" borderId="6" xfId="0" applyFont="1" applyBorder="1" applyAlignment="1">
      <alignment vertical="center"/>
    </xf>
    <xf numFmtId="0" fontId="45" fillId="0" borderId="7" xfId="0" applyFont="1" applyBorder="1" applyAlignment="1">
      <alignment horizontal="left" vertical="center" indent="1"/>
    </xf>
    <xf numFmtId="0" fontId="45" fillId="0" borderId="7" xfId="0" applyFont="1" applyBorder="1" applyAlignment="1">
      <alignment vertical="center"/>
    </xf>
    <xf numFmtId="0" fontId="45" fillId="0" borderId="8" xfId="0" applyFont="1" applyBorder="1" applyAlignment="1">
      <alignment vertical="center"/>
    </xf>
    <xf numFmtId="0" fontId="64" fillId="0" borderId="0" xfId="0" applyFont="1" applyAlignment="1">
      <alignment vertical="center"/>
    </xf>
    <xf numFmtId="0" fontId="71" fillId="0" borderId="0" xfId="0" applyFont="1" applyAlignment="1">
      <alignment vertical="center"/>
    </xf>
    <xf numFmtId="0" fontId="72" fillId="0" borderId="0" xfId="0" applyFont="1" applyAlignment="1">
      <alignment vertical="center"/>
    </xf>
    <xf numFmtId="0" fontId="73" fillId="0" borderId="0" xfId="0" applyFont="1" applyAlignment="1">
      <alignment horizontal="right" vertical="center"/>
    </xf>
    <xf numFmtId="49" fontId="45" fillId="0" borderId="11" xfId="2" applyNumberFormat="1" applyFont="1" applyBorder="1" applyAlignment="1">
      <alignment horizontal="center"/>
    </xf>
    <xf numFmtId="0" fontId="45" fillId="0" borderId="5" xfId="0" applyFont="1" applyBorder="1" applyAlignment="1">
      <alignment horizontal="center" vertical="center"/>
    </xf>
    <xf numFmtId="180" fontId="50" fillId="0" borderId="6" xfId="0" applyNumberFormat="1" applyFont="1" applyBorder="1" applyAlignment="1">
      <alignment vertical="center"/>
    </xf>
    <xf numFmtId="180" fontId="50" fillId="0" borderId="7" xfId="0" applyNumberFormat="1" applyFont="1" applyBorder="1" applyAlignment="1">
      <alignment vertical="center"/>
    </xf>
    <xf numFmtId="180" fontId="50" fillId="0" borderId="7" xfId="0" applyNumberFormat="1" applyFont="1" applyBorder="1" applyAlignment="1">
      <alignment horizontal="left" vertical="center" indent="1"/>
    </xf>
    <xf numFmtId="180" fontId="50" fillId="0" borderId="0" xfId="0" applyNumberFormat="1" applyFont="1" applyAlignment="1">
      <alignment horizontal="left" vertical="center" indent="1"/>
    </xf>
    <xf numFmtId="180" fontId="50" fillId="0" borderId="6" xfId="0" applyNumberFormat="1" applyFont="1" applyBorder="1" applyAlignment="1">
      <alignment horizontal="left" vertical="center" indent="1"/>
    </xf>
    <xf numFmtId="180" fontId="50" fillId="0" borderId="7" xfId="0" applyNumberFormat="1" applyFont="1" applyBorder="1" applyAlignment="1">
      <alignment horizontal="left" vertical="center" indent="2"/>
    </xf>
    <xf numFmtId="180" fontId="50" fillId="0" borderId="7" xfId="0" applyNumberFormat="1" applyFont="1" applyBorder="1" applyAlignment="1">
      <alignment horizontal="left" vertical="center" indent="3"/>
    </xf>
    <xf numFmtId="180" fontId="50" fillId="0" borderId="8" xfId="0" applyNumberFormat="1" applyFont="1" applyBorder="1" applyAlignment="1">
      <alignment horizontal="left" vertical="center" indent="2"/>
    </xf>
    <xf numFmtId="180" fontId="50" fillId="0" borderId="6" xfId="0" applyNumberFormat="1" applyFont="1" applyBorder="1" applyAlignment="1">
      <alignment horizontal="left" vertical="center"/>
    </xf>
    <xf numFmtId="180" fontId="50" fillId="0" borderId="19" xfId="0" applyNumberFormat="1" applyFont="1" applyBorder="1" applyAlignment="1">
      <alignment horizontal="left" vertical="center" indent="1"/>
    </xf>
    <xf numFmtId="180" fontId="50" fillId="0" borderId="21" xfId="0" applyNumberFormat="1" applyFont="1" applyBorder="1" applyAlignment="1">
      <alignment horizontal="left" vertical="center"/>
    </xf>
    <xf numFmtId="180" fontId="50" fillId="0" borderId="23" xfId="0" applyNumberFormat="1" applyFont="1" applyBorder="1" applyAlignment="1">
      <alignment horizontal="left" vertical="center" indent="1"/>
    </xf>
    <xf numFmtId="180" fontId="50" fillId="0" borderId="25" xfId="0" applyNumberFormat="1" applyFont="1" applyBorder="1" applyAlignment="1">
      <alignment horizontal="left" vertical="center" indent="1"/>
    </xf>
    <xf numFmtId="180" fontId="50" fillId="0" borderId="7" xfId="0" applyNumberFormat="1" applyFont="1" applyBorder="1" applyAlignment="1">
      <alignment horizontal="left" vertical="center"/>
    </xf>
    <xf numFmtId="180" fontId="50" fillId="0" borderId="19" xfId="0" applyNumberFormat="1" applyFont="1" applyBorder="1" applyAlignment="1">
      <alignment horizontal="left" vertical="center"/>
    </xf>
    <xf numFmtId="180" fontId="50" fillId="0" borderId="25" xfId="0" applyNumberFormat="1" applyFont="1" applyBorder="1" applyAlignment="1">
      <alignment horizontal="left" vertical="center"/>
    </xf>
    <xf numFmtId="180" fontId="50" fillId="0" borderId="2" xfId="0" applyNumberFormat="1" applyFont="1" applyBorder="1" applyAlignment="1">
      <alignment horizontal="left" vertical="center"/>
    </xf>
    <xf numFmtId="0" fontId="45" fillId="0" borderId="6" xfId="0" applyFont="1" applyBorder="1" applyAlignment="1">
      <alignment vertical="center"/>
    </xf>
    <xf numFmtId="0" fontId="45" fillId="0" borderId="6" xfId="0" applyFont="1" applyBorder="1" applyAlignment="1">
      <alignment horizontal="distributed" vertical="center"/>
    </xf>
    <xf numFmtId="180" fontId="50" fillId="0" borderId="8" xfId="0" applyNumberFormat="1" applyFont="1" applyBorder="1" applyAlignment="1">
      <alignment horizontal="left" vertical="center" indent="1"/>
    </xf>
    <xf numFmtId="0" fontId="74" fillId="0" borderId="0" xfId="0" applyFont="1" applyAlignment="1">
      <alignment vertical="center"/>
    </xf>
    <xf numFmtId="180" fontId="50" fillId="0" borderId="3" xfId="0" applyNumberFormat="1" applyFont="1" applyBorder="1" applyAlignment="1">
      <alignment vertical="center"/>
    </xf>
    <xf numFmtId="0" fontId="75" fillId="0" borderId="0" xfId="0" applyFont="1" applyAlignment="1">
      <alignment vertical="center"/>
    </xf>
    <xf numFmtId="0" fontId="45" fillId="0" borderId="0" xfId="0" applyFont="1" applyAlignment="1">
      <alignment horizontal="distributed" vertical="center"/>
    </xf>
    <xf numFmtId="180" fontId="50" fillId="0" borderId="8" xfId="0" applyNumberFormat="1" applyFont="1" applyBorder="1" applyAlignment="1">
      <alignment vertical="center"/>
    </xf>
    <xf numFmtId="49" fontId="45" fillId="0" borderId="29" xfId="2" applyNumberFormat="1" applyFont="1" applyBorder="1" applyAlignment="1">
      <alignment horizontal="center"/>
    </xf>
    <xf numFmtId="180" fontId="50" fillId="0" borderId="4" xfId="0" applyNumberFormat="1" applyFont="1" applyBorder="1" applyAlignment="1">
      <alignment horizontal="left" vertical="center"/>
    </xf>
    <xf numFmtId="180" fontId="50" fillId="0" borderId="3" xfId="0" applyNumberFormat="1" applyFont="1" applyBorder="1" applyAlignment="1">
      <alignment horizontal="left" vertical="center"/>
    </xf>
    <xf numFmtId="0" fontId="45" fillId="0" borderId="5" xfId="0" applyFont="1" applyBorder="1" applyAlignment="1">
      <alignment horizontal="centerContinuous" vertical="center"/>
    </xf>
    <xf numFmtId="0" fontId="45" fillId="0" borderId="4" xfId="0" applyFont="1" applyBorder="1" applyAlignment="1">
      <alignment horizontal="center" vertical="center"/>
    </xf>
    <xf numFmtId="0" fontId="45" fillId="0" borderId="3" xfId="0" applyFont="1" applyBorder="1" applyAlignment="1">
      <alignment horizontal="center" vertical="center"/>
    </xf>
    <xf numFmtId="0" fontId="45" fillId="0" borderId="4" xfId="0" applyFont="1" applyBorder="1" applyAlignment="1">
      <alignment horizontal="distributed" vertical="center"/>
    </xf>
    <xf numFmtId="0" fontId="45" fillId="0" borderId="37" xfId="0" applyFont="1" applyBorder="1" applyAlignment="1">
      <alignment horizontal="distributed" vertical="center"/>
    </xf>
    <xf numFmtId="0" fontId="45" fillId="0" borderId="39" xfId="0" applyFont="1" applyBorder="1" applyAlignment="1">
      <alignment vertical="center"/>
    </xf>
    <xf numFmtId="180" fontId="50" fillId="0" borderId="8" xfId="0" applyNumberFormat="1" applyFont="1" applyBorder="1" applyAlignment="1">
      <alignment horizontal="left" vertical="center"/>
    </xf>
    <xf numFmtId="0" fontId="45" fillId="0" borderId="41" xfId="0" applyFont="1" applyBorder="1" applyAlignment="1">
      <alignment vertical="center"/>
    </xf>
    <xf numFmtId="49" fontId="45" fillId="0" borderId="4" xfId="2" applyNumberFormat="1" applyFont="1" applyBorder="1" applyAlignment="1">
      <alignment horizontal="centerContinuous" vertical="center"/>
    </xf>
    <xf numFmtId="0" fontId="45" fillId="0" borderId="4" xfId="0" applyFont="1" applyBorder="1" applyAlignment="1">
      <alignment horizontal="centerContinuous" vertical="center"/>
    </xf>
    <xf numFmtId="49" fontId="45" fillId="0" borderId="5" xfId="2" applyNumberFormat="1" applyFont="1" applyBorder="1" applyAlignment="1">
      <alignment horizontal="centerContinuous" vertical="center"/>
    </xf>
    <xf numFmtId="0" fontId="76" fillId="0" borderId="0" xfId="0" applyFont="1" applyAlignment="1">
      <alignment vertical="center"/>
    </xf>
    <xf numFmtId="0" fontId="45" fillId="0" borderId="12" xfId="0" applyFont="1" applyBorder="1" applyAlignment="1">
      <alignment horizontal="center" vertical="center"/>
    </xf>
    <xf numFmtId="49" fontId="45" fillId="0" borderId="4" xfId="0" applyNumberFormat="1" applyFont="1" applyBorder="1" applyAlignment="1">
      <alignment horizontal="center" vertical="center"/>
    </xf>
    <xf numFmtId="49" fontId="45" fillId="0" borderId="5" xfId="0" applyNumberFormat="1" applyFont="1" applyBorder="1" applyAlignment="1">
      <alignment horizontal="center" vertical="center"/>
    </xf>
    <xf numFmtId="0" fontId="45" fillId="0" borderId="44" xfId="0" applyFont="1" applyBorder="1" applyAlignment="1">
      <alignment horizontal="distributed" vertical="center"/>
    </xf>
    <xf numFmtId="0" fontId="45" fillId="0" borderId="45" xfId="0" applyFont="1" applyBorder="1" applyAlignment="1">
      <alignment vertical="center"/>
    </xf>
    <xf numFmtId="180" fontId="50" fillId="0" borderId="19" xfId="0" applyNumberFormat="1" applyFont="1" applyBorder="1" applyAlignment="1">
      <alignment vertical="center"/>
    </xf>
    <xf numFmtId="0" fontId="45" fillId="0" borderId="46" xfId="0" applyFont="1" applyBorder="1" applyAlignment="1">
      <alignment vertical="center"/>
    </xf>
    <xf numFmtId="180" fontId="50" fillId="0" borderId="0" xfId="0" applyNumberFormat="1" applyFont="1" applyAlignment="1">
      <alignment vertical="center"/>
    </xf>
    <xf numFmtId="180" fontId="50" fillId="0" borderId="5" xfId="0" applyNumberFormat="1" applyFont="1" applyBorder="1" applyAlignment="1">
      <alignment vertical="center"/>
    </xf>
    <xf numFmtId="0" fontId="77" fillId="0" borderId="0" xfId="0" applyFont="1" applyAlignment="1">
      <alignment horizontal="right" vertical="center"/>
    </xf>
    <xf numFmtId="180" fontId="50" fillId="0" borderId="44" xfId="0" applyNumberFormat="1" applyFont="1" applyBorder="1" applyAlignment="1">
      <alignment vertical="center"/>
    </xf>
    <xf numFmtId="180" fontId="50" fillId="0" borderId="45" xfId="0" applyNumberFormat="1" applyFont="1" applyBorder="1" applyAlignment="1">
      <alignment horizontal="left" vertical="center" indent="1"/>
    </xf>
    <xf numFmtId="180" fontId="50" fillId="0" borderId="45" xfId="0" applyNumberFormat="1" applyFont="1" applyBorder="1" applyAlignment="1">
      <alignment vertical="center"/>
    </xf>
    <xf numFmtId="180" fontId="50" fillId="0" borderId="45" xfId="0" applyNumberFormat="1" applyFont="1" applyBorder="1" applyAlignment="1">
      <alignment horizontal="left" vertical="center" indent="2"/>
    </xf>
    <xf numFmtId="180" fontId="50" fillId="0" borderId="48" xfId="0" applyNumberFormat="1" applyFont="1" applyBorder="1" applyAlignment="1">
      <alignment vertical="center"/>
    </xf>
    <xf numFmtId="180" fontId="50" fillId="0" borderId="45" xfId="0" applyNumberFormat="1" applyFont="1" applyBorder="1" applyAlignment="1">
      <alignment horizontal="left" vertical="center"/>
    </xf>
    <xf numFmtId="180" fontId="50" fillId="0" borderId="48" xfId="0" applyNumberFormat="1" applyFont="1" applyBorder="1" applyAlignment="1">
      <alignment horizontal="left" vertical="center"/>
    </xf>
    <xf numFmtId="180" fontId="45" fillId="0" borderId="6" xfId="0" applyNumberFormat="1" applyFont="1" applyBorder="1" applyAlignment="1">
      <alignment vertical="center"/>
    </xf>
    <xf numFmtId="180" fontId="45" fillId="0" borderId="7" xfId="0" applyNumberFormat="1" applyFont="1" applyBorder="1" applyAlignment="1">
      <alignment horizontal="left" vertical="center" indent="1"/>
    </xf>
    <xf numFmtId="180" fontId="45" fillId="0" borderId="8" xfId="0" applyNumberFormat="1" applyFont="1" applyBorder="1" applyAlignment="1">
      <alignment horizontal="left" vertical="center" indent="1"/>
    </xf>
    <xf numFmtId="0" fontId="45" fillId="0" borderId="49" xfId="0" applyFont="1" applyBorder="1" applyAlignment="1">
      <alignment vertical="center"/>
    </xf>
    <xf numFmtId="0" fontId="50" fillId="0" borderId="6" xfId="0" applyFont="1" applyBorder="1" applyAlignment="1">
      <alignment vertical="center"/>
    </xf>
    <xf numFmtId="0" fontId="50" fillId="0" borderId="7" xfId="0" applyFont="1" applyBorder="1" applyAlignment="1">
      <alignment horizontal="left" vertical="center" indent="1"/>
    </xf>
    <xf numFmtId="0" fontId="50" fillId="0" borderId="8" xfId="0" applyFont="1" applyBorder="1" applyAlignment="1">
      <alignment horizontal="left" vertical="center" indent="1"/>
    </xf>
    <xf numFmtId="49" fontId="45" fillId="0" borderId="0" xfId="2" applyNumberFormat="1" applyFont="1" applyAlignment="1">
      <alignment horizontal="center" vertical="center"/>
    </xf>
    <xf numFmtId="180" fontId="45" fillId="0" borderId="4" xfId="0" applyNumberFormat="1" applyFont="1" applyBorder="1" applyAlignment="1">
      <alignment horizontal="left" vertical="center" indent="1"/>
    </xf>
    <xf numFmtId="0" fontId="45" fillId="0" borderId="30" xfId="0" applyFont="1" applyBorder="1" applyAlignment="1">
      <alignment vertical="center"/>
    </xf>
    <xf numFmtId="0" fontId="45" fillId="0" borderId="51" xfId="0" applyFont="1" applyBorder="1" applyAlignment="1">
      <alignment vertical="center"/>
    </xf>
    <xf numFmtId="180" fontId="45" fillId="0" borderId="30" xfId="0" applyNumberFormat="1" applyFont="1" applyBorder="1" applyAlignment="1">
      <alignment vertical="center"/>
    </xf>
    <xf numFmtId="180" fontId="50" fillId="0" borderId="52" xfId="0" applyNumberFormat="1" applyFont="1" applyBorder="1" applyAlignment="1">
      <alignment vertical="center"/>
    </xf>
    <xf numFmtId="180" fontId="45" fillId="0" borderId="50" xfId="0" applyNumberFormat="1" applyFont="1" applyBorder="1" applyAlignment="1">
      <alignment vertical="center"/>
    </xf>
    <xf numFmtId="180" fontId="50" fillId="0" borderId="53" xfId="0" applyNumberFormat="1" applyFont="1" applyBorder="1" applyAlignment="1">
      <alignment vertical="center"/>
    </xf>
    <xf numFmtId="0" fontId="45" fillId="0" borderId="50" xfId="0" applyFont="1" applyBorder="1" applyAlignment="1">
      <alignment vertical="center"/>
    </xf>
    <xf numFmtId="180" fontId="45" fillId="0" borderId="51" xfId="0" applyNumberFormat="1" applyFont="1" applyBorder="1" applyAlignment="1">
      <alignment vertical="center"/>
    </xf>
    <xf numFmtId="180" fontId="50" fillId="0" borderId="54" xfId="0" applyNumberFormat="1" applyFont="1" applyBorder="1" applyAlignment="1">
      <alignment vertical="center"/>
    </xf>
    <xf numFmtId="180" fontId="50" fillId="0" borderId="25" xfId="0" applyNumberFormat="1" applyFont="1" applyBorder="1" applyAlignment="1">
      <alignment vertical="center"/>
    </xf>
    <xf numFmtId="0" fontId="45" fillId="0" borderId="25" xfId="0" applyFont="1" applyBorder="1" applyAlignment="1">
      <alignment vertical="center"/>
    </xf>
    <xf numFmtId="0" fontId="45" fillId="0" borderId="55" xfId="0" applyFont="1" applyBorder="1" applyAlignment="1">
      <alignment vertical="center"/>
    </xf>
    <xf numFmtId="0" fontId="45" fillId="0" borderId="19" xfId="0" applyFont="1" applyBorder="1" applyAlignment="1">
      <alignment vertical="center"/>
    </xf>
    <xf numFmtId="0" fontId="77" fillId="0" borderId="0" xfId="0" applyFont="1" applyAlignment="1">
      <alignment vertical="center"/>
    </xf>
    <xf numFmtId="180" fontId="50" fillId="0" borderId="8" xfId="0" applyNumberFormat="1" applyFont="1" applyBorder="1" applyAlignment="1">
      <alignment horizontal="left" vertical="center" indent="3"/>
    </xf>
    <xf numFmtId="180" fontId="57" fillId="0" borderId="0" xfId="0" applyNumberFormat="1" applyFont="1" applyAlignment="1">
      <alignment horizontal="left" vertical="center"/>
    </xf>
    <xf numFmtId="180" fontId="57" fillId="0" borderId="0" xfId="0" applyNumberFormat="1" applyFont="1" applyAlignment="1">
      <alignment vertical="center"/>
    </xf>
    <xf numFmtId="0" fontId="50" fillId="0" borderId="0" xfId="0" applyFont="1" applyAlignment="1">
      <alignment vertical="center"/>
    </xf>
    <xf numFmtId="0" fontId="57" fillId="0" borderId="8" xfId="0" applyFont="1" applyBorder="1" applyAlignment="1">
      <alignment vertical="center"/>
    </xf>
    <xf numFmtId="180" fontId="50" fillId="0" borderId="4" xfId="0" applyNumberFormat="1" applyFont="1" applyBorder="1" applyAlignment="1">
      <alignment horizontal="left" vertical="center" indent="1"/>
    </xf>
    <xf numFmtId="49" fontId="45" fillId="0" borderId="59" xfId="2" applyNumberFormat="1" applyFont="1" applyBorder="1" applyAlignment="1">
      <alignment horizontal="center" vertical="center"/>
    </xf>
    <xf numFmtId="49" fontId="50" fillId="0" borderId="11" xfId="2" applyNumberFormat="1" applyFont="1" applyBorder="1" applyAlignment="1">
      <alignment horizontal="center"/>
    </xf>
    <xf numFmtId="49" fontId="50" fillId="0" borderId="59" xfId="2" applyNumberFormat="1" applyFont="1" applyBorder="1" applyAlignment="1">
      <alignment horizontal="center" vertical="center"/>
    </xf>
    <xf numFmtId="49" fontId="50" fillId="0" borderId="0" xfId="2" applyNumberFormat="1" applyFont="1" applyAlignment="1">
      <alignment horizontal="center" vertical="center"/>
    </xf>
    <xf numFmtId="0" fontId="76" fillId="0" borderId="0" xfId="0" applyFont="1" applyAlignment="1">
      <alignment horizontal="left" vertical="center" indent="1"/>
    </xf>
    <xf numFmtId="180" fontId="45" fillId="0" borderId="64" xfId="0" applyNumberFormat="1" applyFont="1" applyBorder="1" applyAlignment="1">
      <alignment vertical="center" shrinkToFit="1"/>
    </xf>
    <xf numFmtId="180" fontId="45" fillId="0" borderId="65" xfId="0" applyNumberFormat="1" applyFont="1" applyBorder="1" applyAlignment="1">
      <alignment vertical="center" shrinkToFit="1"/>
    </xf>
    <xf numFmtId="180" fontId="45" fillId="0" borderId="66" xfId="0" applyNumberFormat="1" applyFont="1" applyBorder="1" applyAlignment="1">
      <alignment vertical="center" shrinkToFit="1"/>
    </xf>
    <xf numFmtId="180" fontId="45" fillId="0" borderId="67" xfId="0" applyNumberFormat="1" applyFont="1" applyBorder="1" applyAlignment="1">
      <alignment vertical="center" shrinkToFit="1"/>
    </xf>
    <xf numFmtId="180" fontId="45" fillId="0" borderId="68" xfId="0" applyNumberFormat="1" applyFont="1" applyBorder="1" applyAlignment="1">
      <alignment vertical="center" shrinkToFit="1"/>
    </xf>
    <xf numFmtId="180" fontId="45" fillId="0" borderId="69" xfId="0" applyNumberFormat="1" applyFont="1" applyBorder="1" applyAlignment="1">
      <alignment vertical="center" shrinkToFit="1"/>
    </xf>
    <xf numFmtId="180" fontId="45" fillId="0" borderId="70" xfId="0" applyNumberFormat="1" applyFont="1" applyBorder="1" applyAlignment="1">
      <alignment vertical="center" shrinkToFit="1"/>
    </xf>
    <xf numFmtId="49" fontId="45" fillId="9" borderId="11" xfId="2" applyNumberFormat="1" applyFont="1" applyFill="1" applyBorder="1" applyAlignment="1">
      <alignment horizontal="center"/>
    </xf>
    <xf numFmtId="0" fontId="45" fillId="9" borderId="12" xfId="0" applyFont="1" applyFill="1" applyBorder="1" applyAlignment="1">
      <alignment horizontal="center" vertical="center"/>
    </xf>
    <xf numFmtId="49" fontId="45" fillId="9" borderId="16" xfId="2" applyNumberFormat="1" applyFont="1" applyFill="1" applyBorder="1" applyAlignment="1">
      <alignment horizontal="center"/>
    </xf>
    <xf numFmtId="180" fontId="50" fillId="0" borderId="6" xfId="0" applyNumberFormat="1" applyFont="1" applyBorder="1" applyAlignment="1">
      <alignment vertical="center" shrinkToFit="1"/>
    </xf>
    <xf numFmtId="180" fontId="45" fillId="0" borderId="72" xfId="0" applyNumberFormat="1" applyFont="1" applyBorder="1" applyAlignment="1">
      <alignment vertical="center" shrinkToFit="1"/>
    </xf>
    <xf numFmtId="180" fontId="45" fillId="0" borderId="73" xfId="0" applyNumberFormat="1" applyFont="1" applyBorder="1" applyAlignment="1">
      <alignment vertical="center"/>
    </xf>
    <xf numFmtId="180" fontId="45" fillId="0" borderId="74" xfId="0" applyNumberFormat="1" applyFont="1" applyBorder="1" applyAlignment="1">
      <alignment vertical="center" shrinkToFit="1"/>
    </xf>
    <xf numFmtId="180" fontId="45" fillId="0" borderId="75" xfId="0" applyNumberFormat="1" applyFont="1" applyBorder="1" applyAlignment="1">
      <alignment vertical="center"/>
    </xf>
    <xf numFmtId="180" fontId="45" fillId="0" borderId="76" xfId="0" applyNumberFormat="1" applyFont="1" applyBorder="1" applyAlignment="1">
      <alignment vertical="center" shrinkToFit="1"/>
    </xf>
    <xf numFmtId="180" fontId="45" fillId="0" borderId="71" xfId="0" applyNumberFormat="1" applyFont="1" applyBorder="1" applyAlignment="1">
      <alignment vertical="center"/>
    </xf>
    <xf numFmtId="180" fontId="45" fillId="0" borderId="77" xfId="0" applyNumberFormat="1" applyFont="1" applyBorder="1" applyAlignment="1">
      <alignment vertical="center"/>
    </xf>
    <xf numFmtId="180" fontId="45" fillId="0" borderId="78" xfId="0" applyNumberFormat="1" applyFont="1" applyBorder="1" applyAlignment="1">
      <alignment vertical="center" shrinkToFit="1"/>
    </xf>
    <xf numFmtId="180" fontId="45" fillId="0" borderId="79" xfId="0" applyNumberFormat="1" applyFont="1" applyBorder="1" applyAlignment="1">
      <alignment vertical="center"/>
    </xf>
    <xf numFmtId="180" fontId="45" fillId="0" borderId="80" xfId="0" applyNumberFormat="1" applyFont="1" applyBorder="1" applyAlignment="1">
      <alignment vertical="center" shrinkToFit="1"/>
    </xf>
    <xf numFmtId="0" fontId="45" fillId="0" borderId="78" xfId="0" applyFont="1" applyBorder="1" applyAlignment="1">
      <alignment vertical="center" shrinkToFit="1"/>
    </xf>
    <xf numFmtId="0" fontId="79" fillId="0" borderId="0" xfId="0" applyFont="1" applyAlignment="1">
      <alignment vertical="center"/>
    </xf>
    <xf numFmtId="0" fontId="80" fillId="0" borderId="0" xfId="0" applyFont="1" applyAlignment="1">
      <alignment vertical="center"/>
    </xf>
    <xf numFmtId="176" fontId="4" fillId="10" borderId="6" xfId="0" applyNumberFormat="1" applyFont="1" applyFill="1" applyBorder="1" applyAlignment="1">
      <alignment vertical="center"/>
    </xf>
    <xf numFmtId="183" fontId="4" fillId="6" borderId="6" xfId="0" applyNumberFormat="1" applyFont="1" applyFill="1" applyBorder="1" applyAlignment="1">
      <alignment horizontal="right" vertical="center"/>
    </xf>
    <xf numFmtId="176" fontId="4" fillId="10" borderId="7" xfId="0" applyNumberFormat="1" applyFont="1" applyFill="1" applyBorder="1" applyAlignment="1">
      <alignment vertical="center"/>
    </xf>
    <xf numFmtId="183" fontId="4" fillId="6" borderId="7" xfId="0" applyNumberFormat="1" applyFont="1" applyFill="1" applyBorder="1" applyAlignment="1">
      <alignment horizontal="right" vertical="center"/>
    </xf>
    <xf numFmtId="0" fontId="65" fillId="0" borderId="7" xfId="0" applyFont="1" applyBorder="1" applyAlignment="1">
      <alignment horizontal="left" vertical="center" indent="2"/>
    </xf>
    <xf numFmtId="0" fontId="5" fillId="0" borderId="19" xfId="0" applyFont="1" applyBorder="1" applyAlignment="1">
      <alignment vertical="center"/>
    </xf>
    <xf numFmtId="176" fontId="4" fillId="10" borderId="19" xfId="0" applyNumberFormat="1" applyFont="1" applyFill="1" applyBorder="1" applyAlignment="1">
      <alignment vertical="center"/>
    </xf>
    <xf numFmtId="183" fontId="4" fillId="6" borderId="19" xfId="0" applyNumberFormat="1" applyFont="1" applyFill="1" applyBorder="1" applyAlignment="1">
      <alignment horizontal="right" vertical="center"/>
    </xf>
    <xf numFmtId="0" fontId="45" fillId="0" borderId="3" xfId="0" applyFont="1" applyBorder="1" applyAlignment="1">
      <alignment vertical="center"/>
    </xf>
    <xf numFmtId="176" fontId="4" fillId="10" borderId="3" xfId="0" applyNumberFormat="1" applyFont="1" applyFill="1" applyBorder="1" applyAlignment="1">
      <alignment vertical="center"/>
    </xf>
    <xf numFmtId="183" fontId="4" fillId="6" borderId="3" xfId="0" applyNumberFormat="1" applyFont="1" applyFill="1" applyBorder="1" applyAlignment="1">
      <alignment horizontal="right" vertical="center"/>
    </xf>
    <xf numFmtId="0" fontId="45" fillId="0" borderId="3" xfId="0" applyFont="1" applyBorder="1" applyAlignment="1">
      <alignment horizontal="left" vertical="center" indent="1"/>
    </xf>
    <xf numFmtId="0" fontId="45" fillId="0" borderId="25" xfId="0" applyFont="1" applyBorder="1" applyAlignment="1">
      <alignment horizontal="left" vertical="center" indent="2"/>
    </xf>
    <xf numFmtId="0" fontId="5" fillId="0" borderId="25" xfId="0" applyFont="1" applyBorder="1" applyAlignment="1">
      <alignment vertical="center"/>
    </xf>
    <xf numFmtId="176" fontId="4" fillId="10" borderId="25" xfId="0" applyNumberFormat="1" applyFont="1" applyFill="1" applyBorder="1" applyAlignment="1">
      <alignment vertical="center"/>
    </xf>
    <xf numFmtId="183" fontId="4" fillId="6" borderId="25" xfId="0" applyNumberFormat="1" applyFont="1" applyFill="1" applyBorder="1" applyAlignment="1">
      <alignment horizontal="right" vertical="center"/>
    </xf>
    <xf numFmtId="0" fontId="81" fillId="0" borderId="7" xfId="0" applyFont="1" applyBorder="1" applyAlignment="1">
      <alignment vertical="center"/>
    </xf>
    <xf numFmtId="0" fontId="81" fillId="0" borderId="7" xfId="0" applyFont="1" applyBorder="1" applyAlignment="1">
      <alignment horizontal="left" vertical="center" indent="1"/>
    </xf>
    <xf numFmtId="176" fontId="4" fillId="10" borderId="7" xfId="0" applyNumberFormat="1" applyFont="1" applyFill="1" applyBorder="1" applyAlignment="1">
      <alignment horizontal="right" vertical="center"/>
    </xf>
    <xf numFmtId="0" fontId="81" fillId="0" borderId="19" xfId="0" applyFont="1" applyBorder="1" applyAlignment="1">
      <alignment horizontal="left" vertical="center" indent="1"/>
    </xf>
    <xf numFmtId="0" fontId="81" fillId="0" borderId="3" xfId="0" applyFont="1" applyBorder="1" applyAlignment="1">
      <alignment vertical="center"/>
    </xf>
    <xf numFmtId="0" fontId="81" fillId="0" borderId="25" xfId="0" applyFont="1" applyBorder="1" applyAlignment="1">
      <alignment vertical="center"/>
    </xf>
    <xf numFmtId="0" fontId="81" fillId="0" borderId="8" xfId="0" applyFont="1" applyBorder="1" applyAlignment="1">
      <alignment vertical="center"/>
    </xf>
    <xf numFmtId="176" fontId="4" fillId="10" borderId="8" xfId="0" applyNumberFormat="1" applyFont="1" applyFill="1" applyBorder="1" applyAlignment="1">
      <alignment vertical="center"/>
    </xf>
    <xf numFmtId="183" fontId="4" fillId="6" borderId="8" xfId="0" applyNumberFormat="1" applyFont="1" applyFill="1" applyBorder="1" applyAlignment="1">
      <alignment horizontal="right" vertical="center"/>
    </xf>
    <xf numFmtId="0" fontId="82" fillId="0" borderId="0" xfId="0" applyFont="1" applyAlignment="1">
      <alignment vertical="center"/>
    </xf>
    <xf numFmtId="182" fontId="4" fillId="0" borderId="4" xfId="0" applyNumberFormat="1" applyFont="1" applyBorder="1" applyAlignment="1">
      <alignment vertical="center"/>
    </xf>
    <xf numFmtId="183" fontId="4" fillId="6" borderId="4" xfId="0" applyNumberFormat="1" applyFont="1" applyFill="1" applyBorder="1" applyAlignment="1">
      <alignment horizontal="right" vertical="center"/>
    </xf>
    <xf numFmtId="182" fontId="4" fillId="0" borderId="6" xfId="0" applyNumberFormat="1" applyFont="1" applyBorder="1" applyAlignment="1">
      <alignment vertical="center"/>
    </xf>
    <xf numFmtId="0" fontId="45" fillId="0" borderId="6" xfId="0" applyFont="1" applyBorder="1" applyAlignment="1">
      <alignment horizontal="left" vertical="center"/>
    </xf>
    <xf numFmtId="186" fontId="9" fillId="6" borderId="6" xfId="0" applyNumberFormat="1" applyFont="1" applyFill="1" applyBorder="1" applyAlignment="1">
      <alignment horizontal="right" vertical="center"/>
    </xf>
    <xf numFmtId="0" fontId="45" fillId="0" borderId="7" xfId="0" applyFont="1" applyBorder="1" applyAlignment="1">
      <alignment horizontal="left" vertical="center" indent="2"/>
    </xf>
    <xf numFmtId="182" fontId="4" fillId="0" borderId="7" xfId="0" applyNumberFormat="1" applyFont="1" applyBorder="1" applyAlignment="1">
      <alignment vertical="center"/>
    </xf>
    <xf numFmtId="186" fontId="9" fillId="6" borderId="7" xfId="0" applyNumberFormat="1" applyFont="1" applyFill="1" applyBorder="1" applyAlignment="1">
      <alignment horizontal="right" vertical="center"/>
    </xf>
    <xf numFmtId="0" fontId="45" fillId="0" borderId="8" xfId="0" applyFont="1" applyBorder="1" applyAlignment="1">
      <alignment horizontal="left" vertical="center" indent="2"/>
    </xf>
    <xf numFmtId="182" fontId="4" fillId="0" borderId="8" xfId="0" applyNumberFormat="1" applyFont="1" applyBorder="1" applyAlignment="1">
      <alignment vertical="center"/>
    </xf>
    <xf numFmtId="0" fontId="45" fillId="0" borderId="8" xfId="0" applyFont="1" applyBorder="1" applyAlignment="1">
      <alignment horizontal="left" vertical="center" indent="1"/>
    </xf>
    <xf numFmtId="177" fontId="9" fillId="0" borderId="8" xfId="0" applyNumberFormat="1" applyFont="1" applyBorder="1" applyAlignment="1">
      <alignment horizontal="right" vertical="center"/>
    </xf>
    <xf numFmtId="177" fontId="9" fillId="10" borderId="8" xfId="0" applyNumberFormat="1" applyFont="1" applyFill="1" applyBorder="1" applyAlignment="1">
      <alignment horizontal="right" vertical="center"/>
    </xf>
    <xf numFmtId="186" fontId="9" fillId="6" borderId="8" xfId="0" applyNumberFormat="1" applyFont="1" applyFill="1" applyBorder="1" applyAlignment="1">
      <alignment horizontal="right" vertical="center"/>
    </xf>
    <xf numFmtId="182" fontId="4" fillId="0" borderId="25" xfId="0" applyNumberFormat="1" applyFont="1" applyBorder="1" applyAlignment="1">
      <alignment vertical="center"/>
    </xf>
    <xf numFmtId="177" fontId="9" fillId="0" borderId="25" xfId="0" applyNumberFormat="1" applyFont="1" applyBorder="1" applyAlignment="1">
      <alignment horizontal="right" vertical="center"/>
    </xf>
    <xf numFmtId="177" fontId="9" fillId="10" borderId="25" xfId="0" applyNumberFormat="1" applyFont="1" applyFill="1" applyBorder="1" applyAlignment="1">
      <alignment horizontal="right" vertical="center"/>
    </xf>
    <xf numFmtId="186" fontId="9" fillId="6" borderId="25" xfId="0" applyNumberFormat="1" applyFont="1" applyFill="1" applyBorder="1" applyAlignment="1">
      <alignment horizontal="right" vertical="center"/>
    </xf>
    <xf numFmtId="182" fontId="4" fillId="0" borderId="19" xfId="0" applyNumberFormat="1" applyFont="1" applyBorder="1" applyAlignment="1">
      <alignment vertical="center"/>
    </xf>
    <xf numFmtId="177" fontId="9" fillId="0" borderId="19" xfId="0" applyNumberFormat="1" applyFont="1" applyBorder="1" applyAlignment="1">
      <alignment horizontal="right" vertical="center"/>
    </xf>
    <xf numFmtId="177" fontId="9" fillId="10" borderId="19" xfId="0" applyNumberFormat="1" applyFont="1" applyFill="1" applyBorder="1" applyAlignment="1">
      <alignment horizontal="right" vertical="center"/>
    </xf>
    <xf numFmtId="186" fontId="9" fillId="6" borderId="19" xfId="0" applyNumberFormat="1" applyFont="1" applyFill="1" applyBorder="1" applyAlignment="1">
      <alignment horizontal="right" vertical="center"/>
    </xf>
    <xf numFmtId="0" fontId="81" fillId="0" borderId="8" xfId="0" applyFont="1" applyBorder="1" applyAlignment="1">
      <alignment horizontal="left" vertical="center" indent="1"/>
    </xf>
    <xf numFmtId="0" fontId="83" fillId="0" borderId="0" xfId="0" applyFont="1" applyAlignment="1">
      <alignment horizontal="right" vertical="center"/>
    </xf>
    <xf numFmtId="0" fontId="83" fillId="0" borderId="0" xfId="0" applyFont="1" applyAlignment="1">
      <alignment vertical="center"/>
    </xf>
    <xf numFmtId="0" fontId="84" fillId="0" borderId="0" xfId="0" applyFont="1" applyAlignment="1">
      <alignment vertical="center"/>
    </xf>
    <xf numFmtId="0" fontId="85" fillId="0" borderId="0" xfId="0" applyFont="1" applyAlignment="1">
      <alignment vertical="center"/>
    </xf>
    <xf numFmtId="0" fontId="50" fillId="0" borderId="0" xfId="0" applyFont="1" applyAlignment="1">
      <alignment horizontal="center" vertical="center"/>
    </xf>
    <xf numFmtId="0" fontId="86" fillId="0" borderId="5" xfId="0" applyFont="1" applyBorder="1" applyAlignment="1">
      <alignment vertical="center"/>
    </xf>
    <xf numFmtId="177" fontId="9" fillId="13" borderId="6" xfId="0" applyNumberFormat="1" applyFont="1" applyFill="1" applyBorder="1" applyAlignment="1">
      <alignment horizontal="right" vertical="center"/>
    </xf>
    <xf numFmtId="177" fontId="9" fillId="13" borderId="7" xfId="0" applyNumberFormat="1" applyFont="1" applyFill="1" applyBorder="1" applyAlignment="1">
      <alignment horizontal="right" vertical="center"/>
    </xf>
    <xf numFmtId="0" fontId="50" fillId="0" borderId="19" xfId="0" applyFont="1" applyBorder="1" applyAlignment="1">
      <alignment horizontal="left" vertical="center" indent="1"/>
    </xf>
    <xf numFmtId="177" fontId="9" fillId="13" borderId="19" xfId="0" applyNumberFormat="1" applyFont="1" applyFill="1" applyBorder="1" applyAlignment="1">
      <alignment horizontal="right" vertical="center"/>
    </xf>
    <xf numFmtId="0" fontId="50" fillId="0" borderId="7" xfId="0" applyFont="1" applyBorder="1" applyAlignment="1">
      <alignment horizontal="left" vertical="center" indent="2"/>
    </xf>
    <xf numFmtId="0" fontId="50" fillId="0" borderId="8" xfId="0" applyFont="1" applyBorder="1" applyAlignment="1">
      <alignment horizontal="left" vertical="center" indent="2"/>
    </xf>
    <xf numFmtId="177" fontId="9" fillId="13" borderId="8" xfId="0" applyNumberFormat="1" applyFont="1" applyFill="1" applyBorder="1" applyAlignment="1">
      <alignment horizontal="right" vertical="center"/>
    </xf>
    <xf numFmtId="0" fontId="50" fillId="0" borderId="25" xfId="0" applyFont="1" applyBorder="1" applyAlignment="1">
      <alignment vertical="center"/>
    </xf>
    <xf numFmtId="177" fontId="9" fillId="13" borderId="25" xfId="0" applyNumberFormat="1" applyFont="1" applyFill="1" applyBorder="1" applyAlignment="1">
      <alignment horizontal="right" vertical="center"/>
    </xf>
    <xf numFmtId="0" fontId="50" fillId="0" borderId="7" xfId="0" applyFont="1" applyBorder="1" applyAlignment="1">
      <alignment vertical="center"/>
    </xf>
    <xf numFmtId="0" fontId="50" fillId="0" borderId="8" xfId="0" applyFont="1" applyBorder="1" applyAlignment="1">
      <alignment vertical="center"/>
    </xf>
    <xf numFmtId="183" fontId="9" fillId="6" borderId="6" xfId="0" applyNumberFormat="1" applyFont="1" applyFill="1" applyBorder="1" applyAlignment="1">
      <alignment horizontal="right" vertical="center"/>
    </xf>
    <xf numFmtId="186" fontId="4" fillId="6" borderId="6" xfId="0" applyNumberFormat="1" applyFont="1" applyFill="1" applyBorder="1" applyAlignment="1">
      <alignment horizontal="right" vertical="center"/>
    </xf>
    <xf numFmtId="182" fontId="9" fillId="10" borderId="7" xfId="0" applyNumberFormat="1" applyFont="1" applyFill="1" applyBorder="1" applyAlignment="1">
      <alignment horizontal="right" vertical="center"/>
    </xf>
    <xf numFmtId="183" fontId="9" fillId="6" borderId="7" xfId="0" applyNumberFormat="1" applyFont="1" applyFill="1" applyBorder="1" applyAlignment="1">
      <alignment horizontal="right" vertical="center"/>
    </xf>
    <xf numFmtId="186" fontId="4" fillId="6" borderId="7" xfId="0" applyNumberFormat="1" applyFont="1" applyFill="1" applyBorder="1" applyAlignment="1">
      <alignment horizontal="right" vertical="center"/>
    </xf>
    <xf numFmtId="182" fontId="4" fillId="10" borderId="8" xfId="0" applyNumberFormat="1" applyFont="1" applyFill="1" applyBorder="1" applyAlignment="1">
      <alignment vertical="center"/>
    </xf>
    <xf numFmtId="183" fontId="4" fillId="6" borderId="8" xfId="0" applyNumberFormat="1" applyFont="1" applyFill="1" applyBorder="1" applyAlignment="1">
      <alignment vertical="center"/>
    </xf>
    <xf numFmtId="186" fontId="4" fillId="6" borderId="8" xfId="0" applyNumberFormat="1" applyFont="1" applyFill="1" applyBorder="1" applyAlignment="1">
      <alignment horizontal="right" vertical="center"/>
    </xf>
    <xf numFmtId="0" fontId="50" fillId="0" borderId="25" xfId="0" applyFont="1" applyBorder="1" applyAlignment="1">
      <alignment horizontal="left" vertical="center" indent="1"/>
    </xf>
    <xf numFmtId="182" fontId="9" fillId="0" borderId="25" xfId="0" applyNumberFormat="1" applyFont="1" applyBorder="1" applyAlignment="1">
      <alignment horizontal="right" vertical="center"/>
    </xf>
    <xf numFmtId="182" fontId="9" fillId="10" borderId="25" xfId="0" applyNumberFormat="1" applyFont="1" applyFill="1" applyBorder="1" applyAlignment="1">
      <alignment horizontal="right" vertical="center"/>
    </xf>
    <xf numFmtId="183" fontId="9" fillId="6" borderId="25" xfId="0" applyNumberFormat="1" applyFont="1" applyFill="1" applyBorder="1" applyAlignment="1">
      <alignment horizontal="right" vertical="center"/>
    </xf>
    <xf numFmtId="0" fontId="45" fillId="0" borderId="7" xfId="0" applyFont="1" applyBorder="1" applyAlignment="1">
      <alignment horizontal="left" vertical="center" indent="3"/>
    </xf>
    <xf numFmtId="0" fontId="45" fillId="0" borderId="8" xfId="0" applyFont="1" applyBorder="1" applyAlignment="1">
      <alignment horizontal="left" vertical="center" indent="3"/>
    </xf>
    <xf numFmtId="0" fontId="87" fillId="0" borderId="0" xfId="0" applyFont="1" applyAlignment="1">
      <alignment vertical="center"/>
    </xf>
    <xf numFmtId="0" fontId="86" fillId="0" borderId="0" xfId="0" applyFont="1" applyAlignment="1">
      <alignment horizontal="center" vertical="center"/>
    </xf>
    <xf numFmtId="0" fontId="88" fillId="0" borderId="0" xfId="0" applyFont="1" applyAlignment="1">
      <alignment vertical="center"/>
    </xf>
    <xf numFmtId="182" fontId="9" fillId="0" borderId="6" xfId="1" applyNumberFormat="1" applyFont="1" applyFill="1" applyBorder="1" applyAlignment="1">
      <alignment horizontal="right" vertical="center"/>
    </xf>
    <xf numFmtId="182" fontId="9" fillId="13" borderId="6" xfId="1" applyNumberFormat="1" applyFont="1" applyFill="1" applyBorder="1" applyAlignment="1">
      <alignment horizontal="right" vertical="center"/>
    </xf>
    <xf numFmtId="182" fontId="9" fillId="0" borderId="7" xfId="1" applyNumberFormat="1" applyFont="1" applyFill="1" applyBorder="1" applyAlignment="1">
      <alignment horizontal="right" vertical="center"/>
    </xf>
    <xf numFmtId="182" fontId="9" fillId="13" borderId="7" xfId="1" applyNumberFormat="1" applyFont="1" applyFill="1" applyBorder="1" applyAlignment="1">
      <alignment horizontal="right" vertical="center"/>
    </xf>
    <xf numFmtId="0" fontId="5" fillId="6" borderId="7" xfId="0" applyFont="1" applyFill="1" applyBorder="1" applyAlignment="1">
      <alignment vertical="center"/>
    </xf>
    <xf numFmtId="176" fontId="9" fillId="13" borderId="7" xfId="0" applyNumberFormat="1" applyFont="1" applyFill="1" applyBorder="1" applyAlignment="1">
      <alignment horizontal="right" vertical="center"/>
    </xf>
    <xf numFmtId="0" fontId="50" fillId="0" borderId="7" xfId="0" applyFont="1" applyBorder="1" applyAlignment="1">
      <alignment horizontal="left" vertical="center"/>
    </xf>
    <xf numFmtId="0" fontId="5" fillId="6" borderId="8" xfId="0" applyFont="1" applyFill="1" applyBorder="1" applyAlignment="1">
      <alignment vertical="center"/>
    </xf>
    <xf numFmtId="49" fontId="45" fillId="0" borderId="0" xfId="0" applyNumberFormat="1" applyFont="1" applyAlignment="1">
      <alignment horizontal="center" vertical="center"/>
    </xf>
    <xf numFmtId="0" fontId="65" fillId="0" borderId="6" xfId="0" applyFont="1" applyBorder="1" applyAlignment="1">
      <alignment horizontal="left" vertical="center" indent="1"/>
    </xf>
    <xf numFmtId="176" fontId="4" fillId="10" borderId="6" xfId="0" applyNumberFormat="1" applyFont="1" applyFill="1" applyBorder="1" applyAlignment="1">
      <alignment horizontal="right" vertical="center"/>
    </xf>
    <xf numFmtId="177" fontId="4" fillId="10" borderId="6" xfId="0" applyNumberFormat="1" applyFont="1" applyFill="1" applyBorder="1" applyAlignment="1">
      <alignment horizontal="right" vertical="center"/>
    </xf>
    <xf numFmtId="177" fontId="4" fillId="10" borderId="7" xfId="0" applyNumberFormat="1" applyFont="1" applyFill="1" applyBorder="1" applyAlignment="1">
      <alignment horizontal="right" vertical="center"/>
    </xf>
    <xf numFmtId="0" fontId="65" fillId="0" borderId="7" xfId="0" applyFont="1" applyBorder="1" applyAlignment="1">
      <alignment vertical="center"/>
    </xf>
    <xf numFmtId="0" fontId="65" fillId="0" borderId="8" xfId="0" applyFont="1" applyBorder="1" applyAlignment="1">
      <alignment vertical="center"/>
    </xf>
    <xf numFmtId="176" fontId="4" fillId="10" borderId="8" xfId="0" applyNumberFormat="1" applyFont="1" applyFill="1" applyBorder="1" applyAlignment="1">
      <alignment horizontal="right" vertical="center"/>
    </xf>
    <xf numFmtId="177" fontId="4" fillId="10" borderId="8" xfId="0" applyNumberFormat="1" applyFont="1" applyFill="1" applyBorder="1" applyAlignment="1">
      <alignment horizontal="right" vertical="center"/>
    </xf>
    <xf numFmtId="188" fontId="4" fillId="0" borderId="6" xfId="0" applyNumberFormat="1" applyFont="1" applyBorder="1" applyAlignment="1">
      <alignment horizontal="right" vertical="center"/>
    </xf>
    <xf numFmtId="182" fontId="4" fillId="10" borderId="6" xfId="0" applyNumberFormat="1" applyFont="1" applyFill="1" applyBorder="1" applyAlignment="1">
      <alignment horizontal="right" vertical="center"/>
    </xf>
    <xf numFmtId="188" fontId="4" fillId="10" borderId="6" xfId="0" applyNumberFormat="1" applyFont="1" applyFill="1" applyBorder="1" applyAlignment="1">
      <alignment horizontal="right" vertical="center"/>
    </xf>
    <xf numFmtId="182" fontId="4" fillId="10" borderId="7" xfId="0" applyNumberFormat="1" applyFont="1" applyFill="1" applyBorder="1" applyAlignment="1">
      <alignment horizontal="right" vertical="center"/>
    </xf>
    <xf numFmtId="188" fontId="4" fillId="10" borderId="7" xfId="0" applyNumberFormat="1" applyFont="1" applyFill="1" applyBorder="1" applyAlignment="1">
      <alignment horizontal="right" vertical="center"/>
    </xf>
    <xf numFmtId="182" fontId="4" fillId="10" borderId="8" xfId="0" applyNumberFormat="1" applyFont="1" applyFill="1" applyBorder="1" applyAlignment="1">
      <alignment horizontal="right" vertical="center"/>
    </xf>
    <xf numFmtId="188" fontId="4" fillId="10" borderId="8" xfId="0" applyNumberFormat="1" applyFont="1" applyFill="1" applyBorder="1" applyAlignment="1">
      <alignment horizontal="right" vertical="center"/>
    </xf>
    <xf numFmtId="182" fontId="9" fillId="0" borderId="8" xfId="1" applyNumberFormat="1" applyFont="1" applyFill="1" applyBorder="1" applyAlignment="1">
      <alignment horizontal="right" vertical="center"/>
    </xf>
    <xf numFmtId="182" fontId="9" fillId="13" borderId="8" xfId="1" applyNumberFormat="1" applyFont="1" applyFill="1" applyBorder="1" applyAlignment="1">
      <alignment horizontal="right" vertical="center"/>
    </xf>
    <xf numFmtId="183" fontId="9" fillId="6" borderId="8" xfId="0" applyNumberFormat="1" applyFont="1" applyFill="1" applyBorder="1" applyAlignment="1">
      <alignment horizontal="right" vertical="center"/>
    </xf>
    <xf numFmtId="0" fontId="89" fillId="0" borderId="0" xfId="0" applyFont="1" applyAlignment="1">
      <alignment vertical="center"/>
    </xf>
    <xf numFmtId="0" fontId="45" fillId="0" borderId="59" xfId="0" applyFont="1" applyBorder="1" applyAlignment="1">
      <alignment vertical="center"/>
    </xf>
    <xf numFmtId="49" fontId="45" fillId="0" borderId="56" xfId="0" applyNumberFormat="1" applyFont="1" applyBorder="1" applyAlignment="1">
      <alignment horizontal="center" vertical="center"/>
    </xf>
    <xf numFmtId="49" fontId="45" fillId="0" borderId="81" xfId="0" applyNumberFormat="1" applyFont="1" applyBorder="1" applyAlignment="1">
      <alignment horizontal="center" vertical="center"/>
    </xf>
    <xf numFmtId="49" fontId="45" fillId="0" borderId="58" xfId="2" applyNumberFormat="1" applyFont="1" applyBorder="1" applyAlignment="1">
      <alignment horizontal="center"/>
    </xf>
    <xf numFmtId="49" fontId="45" fillId="0" borderId="82" xfId="2" applyNumberFormat="1" applyFont="1" applyBorder="1" applyAlignment="1">
      <alignment horizontal="center"/>
    </xf>
    <xf numFmtId="176" fontId="9" fillId="13" borderId="6" xfId="0" applyNumberFormat="1" applyFont="1" applyFill="1" applyBorder="1" applyAlignment="1">
      <alignment horizontal="right" vertical="center"/>
    </xf>
    <xf numFmtId="176" fontId="9" fillId="13" borderId="8" xfId="0" applyNumberFormat="1" applyFont="1" applyFill="1" applyBorder="1" applyAlignment="1">
      <alignment horizontal="right" vertical="center"/>
    </xf>
    <xf numFmtId="0" fontId="65" fillId="0" borderId="8" xfId="0" applyFont="1" applyBorder="1" applyAlignment="1">
      <alignment horizontal="left" vertical="center"/>
    </xf>
    <xf numFmtId="180" fontId="82" fillId="0" borderId="0" xfId="0" applyNumberFormat="1" applyFont="1" applyAlignment="1">
      <alignment vertical="center"/>
    </xf>
    <xf numFmtId="177" fontId="9" fillId="0" borderId="49" xfId="0" applyNumberFormat="1" applyFont="1" applyBorder="1" applyAlignment="1">
      <alignment horizontal="right" vertical="center"/>
    </xf>
    <xf numFmtId="0" fontId="65" fillId="0" borderId="6" xfId="0" applyFont="1" applyBorder="1" applyAlignment="1">
      <alignment vertical="center"/>
    </xf>
    <xf numFmtId="176" fontId="4" fillId="13" borderId="7" xfId="0" applyNumberFormat="1" applyFont="1" applyFill="1" applyBorder="1" applyAlignment="1">
      <alignment horizontal="right" vertical="center"/>
    </xf>
    <xf numFmtId="176" fontId="4" fillId="13" borderId="8" xfId="0" applyNumberFormat="1" applyFont="1" applyFill="1" applyBorder="1" applyAlignment="1">
      <alignment horizontal="right" vertical="center"/>
    </xf>
    <xf numFmtId="176" fontId="4" fillId="13" borderId="6" xfId="0" applyNumberFormat="1" applyFont="1" applyFill="1" applyBorder="1" applyAlignment="1">
      <alignment horizontal="right" vertical="center"/>
    </xf>
    <xf numFmtId="0" fontId="65" fillId="0" borderId="3" xfId="0" applyFont="1" applyBorder="1" applyAlignment="1">
      <alignment horizontal="left" vertical="center"/>
    </xf>
    <xf numFmtId="176" fontId="4" fillId="13" borderId="3" xfId="0" applyNumberFormat="1" applyFont="1" applyFill="1" applyBorder="1" applyAlignment="1">
      <alignment horizontal="right" vertical="center"/>
    </xf>
    <xf numFmtId="186" fontId="4" fillId="6" borderId="3" xfId="0" applyNumberFormat="1" applyFont="1" applyFill="1" applyBorder="1" applyAlignment="1">
      <alignment horizontal="right" vertical="center"/>
    </xf>
    <xf numFmtId="0" fontId="65" fillId="0" borderId="3" xfId="0" applyFont="1" applyBorder="1" applyAlignment="1">
      <alignment vertical="center"/>
    </xf>
    <xf numFmtId="182" fontId="65" fillId="0" borderId="6" xfId="0" applyNumberFormat="1" applyFont="1" applyBorder="1" applyAlignment="1">
      <alignment horizontal="right" vertical="center"/>
    </xf>
    <xf numFmtId="182" fontId="65" fillId="10" borderId="6" xfId="0" applyNumberFormat="1" applyFont="1" applyFill="1" applyBorder="1" applyAlignment="1">
      <alignment horizontal="right" vertical="center"/>
    </xf>
    <xf numFmtId="176" fontId="65" fillId="0" borderId="7" xfId="0" applyNumberFormat="1" applyFont="1" applyBorder="1" applyAlignment="1">
      <alignment horizontal="right" vertical="center"/>
    </xf>
    <xf numFmtId="176" fontId="65" fillId="10" borderId="7" xfId="0" applyNumberFormat="1" applyFont="1" applyFill="1" applyBorder="1" applyAlignment="1">
      <alignment horizontal="right" vertical="center"/>
    </xf>
    <xf numFmtId="176" fontId="65" fillId="0" borderId="19" xfId="0" applyNumberFormat="1" applyFont="1" applyBorder="1" applyAlignment="1">
      <alignment horizontal="right" vertical="center"/>
    </xf>
    <xf numFmtId="176" fontId="65" fillId="10" borderId="19" xfId="0" applyNumberFormat="1" applyFont="1" applyFill="1" applyBorder="1" applyAlignment="1">
      <alignment horizontal="right" vertical="center"/>
    </xf>
    <xf numFmtId="176" fontId="65" fillId="0" borderId="91" xfId="0" applyNumberFormat="1" applyFont="1" applyBorder="1" applyAlignment="1">
      <alignment horizontal="right" vertical="center"/>
    </xf>
    <xf numFmtId="176" fontId="65" fillId="10" borderId="91" xfId="0" applyNumberFormat="1" applyFont="1" applyFill="1" applyBorder="1" applyAlignment="1">
      <alignment horizontal="right" vertical="center"/>
    </xf>
    <xf numFmtId="176" fontId="65" fillId="0" borderId="8" xfId="0" applyNumberFormat="1" applyFont="1" applyBorder="1" applyAlignment="1">
      <alignment horizontal="right" vertical="center"/>
    </xf>
    <xf numFmtId="176" fontId="65" fillId="10" borderId="8" xfId="0" applyNumberFormat="1" applyFont="1" applyFill="1" applyBorder="1" applyAlignment="1">
      <alignment horizontal="right" vertical="center"/>
    </xf>
    <xf numFmtId="182" fontId="4" fillId="10" borderId="3" xfId="0" applyNumberFormat="1" applyFont="1" applyFill="1" applyBorder="1" applyAlignment="1">
      <alignment vertical="center"/>
    </xf>
    <xf numFmtId="196" fontId="50" fillId="0" borderId="6" xfId="0" applyNumberFormat="1" applyFont="1" applyBorder="1" applyAlignment="1">
      <alignment vertical="center"/>
    </xf>
    <xf numFmtId="196" fontId="50" fillId="0" borderId="7" xfId="0" applyNumberFormat="1" applyFont="1" applyBorder="1" applyAlignment="1">
      <alignment horizontal="left" vertical="center" indent="1"/>
    </xf>
    <xf numFmtId="0" fontId="50" fillId="0" borderId="0" xfId="0" applyFont="1" applyAlignment="1">
      <alignment horizontal="left" vertical="center" indent="2"/>
    </xf>
    <xf numFmtId="188" fontId="4" fillId="13" borderId="6" xfId="0" applyNumberFormat="1" applyFont="1" applyFill="1" applyBorder="1" applyAlignment="1">
      <alignment horizontal="right" vertical="center"/>
    </xf>
    <xf numFmtId="188" fontId="4" fillId="13" borderId="7" xfId="0" applyNumberFormat="1" applyFont="1" applyFill="1" applyBorder="1" applyAlignment="1">
      <alignment horizontal="right" vertical="center"/>
    </xf>
    <xf numFmtId="188" fontId="4" fillId="13" borderId="8" xfId="0" applyNumberFormat="1" applyFont="1" applyFill="1" applyBorder="1" applyAlignment="1">
      <alignment horizontal="right" vertical="center"/>
    </xf>
    <xf numFmtId="0" fontId="50" fillId="0" borderId="0" xfId="0" applyFont="1" applyAlignment="1">
      <alignment horizontal="right" vertical="center"/>
    </xf>
    <xf numFmtId="187" fontId="9" fillId="13" borderId="7" xfId="0" applyNumberFormat="1" applyFont="1" applyFill="1" applyBorder="1" applyAlignment="1">
      <alignment horizontal="right" vertical="center"/>
    </xf>
    <xf numFmtId="198" fontId="4" fillId="6" borderId="7" xfId="0" applyNumberFormat="1" applyFont="1" applyFill="1" applyBorder="1" applyAlignment="1">
      <alignment horizontal="right" vertical="center"/>
    </xf>
    <xf numFmtId="188" fontId="9" fillId="13" borderId="7" xfId="0" applyNumberFormat="1" applyFont="1" applyFill="1" applyBorder="1" applyAlignment="1">
      <alignment horizontal="right" vertical="center"/>
    </xf>
    <xf numFmtId="188" fontId="9" fillId="0" borderId="8" xfId="0" applyNumberFormat="1" applyFont="1" applyBorder="1" applyAlignment="1">
      <alignment horizontal="right" vertical="center"/>
    </xf>
    <xf numFmtId="188" fontId="9" fillId="0" borderId="49" xfId="0" applyNumberFormat="1" applyFont="1" applyBorder="1" applyAlignment="1">
      <alignment horizontal="right" vertical="center"/>
    </xf>
    <xf numFmtId="188" fontId="9" fillId="13" borderId="8" xfId="0" applyNumberFormat="1" applyFont="1" applyFill="1" applyBorder="1" applyAlignment="1">
      <alignment horizontal="right" vertical="center"/>
    </xf>
    <xf numFmtId="41" fontId="9" fillId="0" borderId="6" xfId="1" applyNumberFormat="1" applyFont="1" applyFill="1" applyBorder="1" applyAlignment="1">
      <alignment horizontal="right" vertical="center"/>
    </xf>
    <xf numFmtId="41" fontId="9" fillId="13" borderId="6" xfId="1" applyNumberFormat="1" applyFont="1" applyFill="1" applyBorder="1" applyAlignment="1">
      <alignment horizontal="right" vertical="center"/>
    </xf>
    <xf numFmtId="0" fontId="50" fillId="0" borderId="7" xfId="0" applyFont="1" applyBorder="1" applyAlignment="1">
      <alignment horizontal="left" vertical="center" indent="3"/>
    </xf>
    <xf numFmtId="0" fontId="50" fillId="0" borderId="19" xfId="0" applyFont="1" applyBorder="1" applyAlignment="1">
      <alignment horizontal="left" vertical="center" indent="3"/>
    </xf>
    <xf numFmtId="182" fontId="9" fillId="0" borderId="19" xfId="1" applyNumberFormat="1" applyFont="1" applyFill="1" applyBorder="1" applyAlignment="1">
      <alignment horizontal="right" vertical="center"/>
    </xf>
    <xf numFmtId="182" fontId="9" fillId="13" borderId="19" xfId="1" applyNumberFormat="1" applyFont="1" applyFill="1" applyBorder="1" applyAlignment="1">
      <alignment horizontal="right" vertical="center"/>
    </xf>
    <xf numFmtId="0" fontId="50" fillId="0" borderId="6" xfId="0" applyFont="1" applyBorder="1" applyAlignment="1">
      <alignment horizontal="left" vertical="center"/>
    </xf>
    <xf numFmtId="177" fontId="9" fillId="0" borderId="6" xfId="1" applyNumberFormat="1" applyFont="1" applyFill="1" applyBorder="1" applyAlignment="1">
      <alignment horizontal="right" vertical="center"/>
    </xf>
    <xf numFmtId="177" fontId="9" fillId="13" borderId="6" xfId="1" applyNumberFormat="1" applyFont="1" applyFill="1" applyBorder="1" applyAlignment="1">
      <alignment horizontal="right" vertical="center"/>
    </xf>
    <xf numFmtId="177" fontId="9" fillId="0" borderId="7" xfId="1" applyNumberFormat="1" applyFont="1" applyFill="1" applyBorder="1" applyAlignment="1">
      <alignment horizontal="right" vertical="center"/>
    </xf>
    <xf numFmtId="177" fontId="9" fillId="13" borderId="7" xfId="1" applyNumberFormat="1" applyFont="1" applyFill="1" applyBorder="1" applyAlignment="1">
      <alignment horizontal="right" vertical="center"/>
    </xf>
    <xf numFmtId="177" fontId="9" fillId="0" borderId="8" xfId="1" applyNumberFormat="1" applyFont="1" applyFill="1" applyBorder="1" applyAlignment="1">
      <alignment horizontal="right" vertical="center"/>
    </xf>
    <xf numFmtId="177" fontId="9" fillId="13" borderId="8" xfId="1" applyNumberFormat="1" applyFont="1" applyFill="1" applyBorder="1" applyAlignment="1">
      <alignment horizontal="right" vertical="center"/>
    </xf>
    <xf numFmtId="0" fontId="45" fillId="0" borderId="0" xfId="0" applyFont="1" applyAlignment="1">
      <alignment horizontal="right" vertical="center"/>
    </xf>
    <xf numFmtId="182" fontId="9" fillId="13" borderId="6" xfId="0" applyNumberFormat="1" applyFont="1" applyFill="1" applyBorder="1" applyAlignment="1">
      <alignment horizontal="right" vertical="center"/>
    </xf>
    <xf numFmtId="180" fontId="45" fillId="0" borderId="8" xfId="0" applyNumberFormat="1" applyFont="1" applyBorder="1" applyAlignment="1">
      <alignment vertical="center"/>
    </xf>
    <xf numFmtId="183" fontId="9" fillId="13" borderId="8" xfId="0" applyNumberFormat="1" applyFont="1" applyFill="1" applyBorder="1" applyAlignment="1">
      <alignment horizontal="right" vertical="center"/>
    </xf>
    <xf numFmtId="186" fontId="4" fillId="6" borderId="25" xfId="0" applyNumberFormat="1" applyFont="1" applyFill="1" applyBorder="1" applyAlignment="1">
      <alignment horizontal="right" vertical="center"/>
    </xf>
    <xf numFmtId="180" fontId="45" fillId="0" borderId="7" xfId="0" applyNumberFormat="1" applyFont="1" applyBorder="1" applyAlignment="1">
      <alignment vertical="center" shrinkToFit="1"/>
    </xf>
    <xf numFmtId="186" fontId="9" fillId="13" borderId="7" xfId="0" applyNumberFormat="1" applyFont="1" applyFill="1" applyBorder="1" applyAlignment="1">
      <alignment horizontal="right" vertical="center"/>
    </xf>
    <xf numFmtId="180" fontId="45" fillId="0" borderId="8" xfId="0" applyNumberFormat="1" applyFont="1" applyBorder="1" applyAlignment="1">
      <alignment horizontal="left" vertical="center"/>
    </xf>
    <xf numFmtId="182" fontId="9" fillId="13" borderId="8" xfId="0" applyNumberFormat="1" applyFont="1" applyFill="1" applyBorder="1" applyAlignment="1">
      <alignment horizontal="right" vertical="center"/>
    </xf>
    <xf numFmtId="0" fontId="9" fillId="13" borderId="6" xfId="0" applyFont="1" applyFill="1" applyBorder="1" applyAlignment="1">
      <alignment horizontal="center" vertical="center"/>
    </xf>
    <xf numFmtId="180" fontId="45" fillId="0" borderId="7" xfId="0" applyNumberFormat="1" applyFont="1" applyBorder="1" applyAlignment="1">
      <alignment vertical="center"/>
    </xf>
    <xf numFmtId="0" fontId="9" fillId="13" borderId="7" xfId="0" applyFont="1" applyFill="1" applyBorder="1" applyAlignment="1">
      <alignment horizontal="center" vertical="center"/>
    </xf>
    <xf numFmtId="0" fontId="9" fillId="13" borderId="8" xfId="0" applyFont="1" applyFill="1" applyBorder="1" applyAlignment="1">
      <alignment horizontal="center" vertical="center"/>
    </xf>
    <xf numFmtId="180" fontId="45" fillId="0" borderId="3" xfId="0" applyNumberFormat="1" applyFont="1" applyBorder="1" applyAlignment="1">
      <alignment vertical="center"/>
    </xf>
    <xf numFmtId="0" fontId="9" fillId="13" borderId="3" xfId="0" applyFont="1" applyFill="1" applyBorder="1" applyAlignment="1">
      <alignment horizontal="center" vertical="center"/>
    </xf>
    <xf numFmtId="180" fontId="50" fillId="0" borderId="7" xfId="0" applyNumberFormat="1" applyFont="1" applyBorder="1" applyAlignment="1">
      <alignment vertical="center" shrinkToFit="1"/>
    </xf>
    <xf numFmtId="180" fontId="50" fillId="0" borderId="19" xfId="0" applyNumberFormat="1" applyFont="1" applyBorder="1" applyAlignment="1">
      <alignment vertical="center" shrinkToFit="1"/>
    </xf>
    <xf numFmtId="180" fontId="50" fillId="0" borderId="8" xfId="0" applyNumberFormat="1" applyFont="1" applyBorder="1" applyAlignment="1">
      <alignment vertical="center" shrinkToFit="1"/>
    </xf>
    <xf numFmtId="180" fontId="50" fillId="0" borderId="25" xfId="0" applyNumberFormat="1" applyFont="1" applyBorder="1" applyAlignment="1">
      <alignment vertical="center" shrinkToFit="1"/>
    </xf>
    <xf numFmtId="180" fontId="45" fillId="0" borderId="6" xfId="0" applyNumberFormat="1" applyFont="1" applyBorder="1" applyAlignment="1">
      <alignment vertical="center" shrinkToFit="1"/>
    </xf>
    <xf numFmtId="180" fontId="45" fillId="0" borderId="19" xfId="0" applyNumberFormat="1" applyFont="1" applyBorder="1" applyAlignment="1">
      <alignment vertical="center"/>
    </xf>
    <xf numFmtId="180" fontId="45" fillId="0" borderId="19" xfId="0" applyNumberFormat="1" applyFont="1" applyBorder="1" applyAlignment="1">
      <alignment vertical="center" shrinkToFit="1"/>
    </xf>
    <xf numFmtId="180" fontId="45" fillId="0" borderId="8" xfId="0" applyNumberFormat="1" applyFont="1" applyBorder="1" applyAlignment="1">
      <alignment vertical="center" shrinkToFit="1"/>
    </xf>
    <xf numFmtId="180" fontId="45" fillId="0" borderId="25" xfId="0" applyNumberFormat="1" applyFont="1" applyBorder="1" applyAlignment="1">
      <alignment vertical="center"/>
    </xf>
    <xf numFmtId="180" fontId="45" fillId="0" borderId="25" xfId="0" applyNumberFormat="1" applyFont="1" applyBorder="1" applyAlignment="1">
      <alignment vertical="center" shrinkToFit="1"/>
    </xf>
    <xf numFmtId="0" fontId="45" fillId="0" borderId="8" xfId="0" applyFont="1" applyBorder="1" applyAlignment="1">
      <alignment vertical="center" shrinkToFit="1"/>
    </xf>
    <xf numFmtId="176" fontId="9" fillId="0" borderId="25" xfId="0" applyNumberFormat="1" applyFont="1" applyBorder="1" applyAlignment="1">
      <alignment horizontal="right" vertical="center" shrinkToFit="1"/>
    </xf>
    <xf numFmtId="189" fontId="9" fillId="13" borderId="7" xfId="0" applyNumberFormat="1" applyFont="1" applyFill="1" applyBorder="1" applyAlignment="1">
      <alignment horizontal="right" vertical="center"/>
    </xf>
    <xf numFmtId="178" fontId="9" fillId="0" borderId="3" xfId="0" applyNumberFormat="1" applyFont="1" applyBorder="1" applyAlignment="1">
      <alignment horizontal="right" vertical="center"/>
    </xf>
    <xf numFmtId="178" fontId="9" fillId="13" borderId="3" xfId="0" applyNumberFormat="1" applyFont="1" applyFill="1" applyBorder="1" applyAlignment="1">
      <alignment horizontal="right" vertical="center"/>
    </xf>
    <xf numFmtId="199" fontId="4" fillId="6" borderId="25" xfId="0" applyNumberFormat="1" applyFont="1" applyFill="1" applyBorder="1" applyAlignment="1">
      <alignment horizontal="right" vertical="center"/>
    </xf>
    <xf numFmtId="0" fontId="67" fillId="0" borderId="0" xfId="0" applyFont="1" applyAlignment="1">
      <alignment vertical="center"/>
    </xf>
    <xf numFmtId="0" fontId="90" fillId="0" borderId="0" xfId="0" applyFont="1" applyAlignment="1">
      <alignment vertical="center"/>
    </xf>
    <xf numFmtId="0" fontId="91" fillId="0" borderId="0" xfId="0" applyFont="1" applyAlignment="1">
      <alignment vertical="center"/>
    </xf>
    <xf numFmtId="176" fontId="4" fillId="11" borderId="4" xfId="0" applyNumberFormat="1" applyFont="1" applyFill="1" applyBorder="1" applyAlignment="1">
      <alignment vertical="center"/>
    </xf>
    <xf numFmtId="180" fontId="45" fillId="0" borderId="0" xfId="0" applyNumberFormat="1" applyFont="1" applyAlignment="1">
      <alignment horizontal="left" vertical="center" indent="1"/>
    </xf>
    <xf numFmtId="176" fontId="4" fillId="11" borderId="0" xfId="0" applyNumberFormat="1" applyFont="1" applyFill="1" applyAlignment="1">
      <alignment vertical="center"/>
    </xf>
    <xf numFmtId="200" fontId="4" fillId="0" borderId="4" xfId="0" applyNumberFormat="1" applyFont="1" applyBorder="1" applyAlignment="1">
      <alignment horizontal="right" vertical="center"/>
    </xf>
    <xf numFmtId="200" fontId="4" fillId="11" borderId="4" xfId="0" applyNumberFormat="1" applyFont="1" applyFill="1" applyBorder="1" applyAlignment="1">
      <alignment horizontal="right" vertical="center"/>
    </xf>
    <xf numFmtId="178" fontId="4" fillId="11" borderId="5" xfId="0" applyNumberFormat="1" applyFont="1" applyFill="1" applyBorder="1" applyAlignment="1">
      <alignment horizontal="right" vertical="center"/>
    </xf>
    <xf numFmtId="176" fontId="4" fillId="11" borderId="19" xfId="0" applyNumberFormat="1" applyFont="1" applyFill="1" applyBorder="1" applyAlignment="1">
      <alignment vertical="center"/>
    </xf>
    <xf numFmtId="181" fontId="4" fillId="11" borderId="0" xfId="0" applyNumberFormat="1" applyFont="1" applyFill="1" applyAlignment="1">
      <alignment vertical="center"/>
    </xf>
    <xf numFmtId="189" fontId="4" fillId="0" borderId="5" xfId="0" applyNumberFormat="1" applyFont="1" applyBorder="1" applyAlignment="1">
      <alignment horizontal="right" vertical="center"/>
    </xf>
    <xf numFmtId="189" fontId="4" fillId="11" borderId="5" xfId="0" applyNumberFormat="1" applyFont="1" applyFill="1" applyBorder="1" applyAlignment="1">
      <alignment horizontal="right" vertical="center"/>
    </xf>
    <xf numFmtId="0" fontId="92" fillId="0" borderId="0" xfId="0" applyFont="1" applyAlignment="1">
      <alignment horizontal="right" vertical="center"/>
    </xf>
    <xf numFmtId="180" fontId="50" fillId="0" borderId="4" xfId="0" applyNumberFormat="1" applyFont="1" applyBorder="1" applyAlignment="1">
      <alignment vertical="center"/>
    </xf>
    <xf numFmtId="180" fontId="50" fillId="0" borderId="0" xfId="0" applyNumberFormat="1" applyFont="1" applyAlignment="1">
      <alignment horizontal="left" vertical="center" indent="2"/>
    </xf>
    <xf numFmtId="180" fontId="50" fillId="0" borderId="5" xfId="0" applyNumberFormat="1" applyFont="1" applyBorder="1" applyAlignment="1">
      <alignment horizontal="left" vertical="center" indent="1"/>
    </xf>
    <xf numFmtId="0" fontId="93" fillId="0" borderId="0" xfId="0" applyFont="1" applyAlignment="1">
      <alignment horizontal="right" vertical="center"/>
    </xf>
    <xf numFmtId="180" fontId="50" fillId="11" borderId="4" xfId="0" applyNumberFormat="1" applyFont="1" applyFill="1" applyBorder="1" applyAlignment="1">
      <alignment vertical="center"/>
    </xf>
    <xf numFmtId="180" fontId="50" fillId="11" borderId="0" xfId="0" applyNumberFormat="1" applyFont="1" applyFill="1" applyAlignment="1">
      <alignment vertical="center"/>
    </xf>
    <xf numFmtId="180" fontId="50" fillId="11" borderId="5" xfId="0" applyNumberFormat="1" applyFont="1" applyFill="1" applyBorder="1" applyAlignment="1">
      <alignment vertical="center"/>
    </xf>
    <xf numFmtId="180" fontId="50" fillId="11" borderId="3" xfId="0" applyNumberFormat="1" applyFont="1" applyFill="1" applyBorder="1" applyAlignment="1">
      <alignment horizontal="left" vertical="center"/>
    </xf>
    <xf numFmtId="49" fontId="4" fillId="0" borderId="4" xfId="0" applyNumberFormat="1" applyFont="1" applyBorder="1" applyAlignment="1">
      <alignment horizontal="left" vertical="center" shrinkToFit="1"/>
    </xf>
    <xf numFmtId="49" fontId="45" fillId="0" borderId="82" xfId="0" applyNumberFormat="1" applyFont="1" applyBorder="1" applyAlignment="1">
      <alignment horizontal="center" vertical="center"/>
    </xf>
    <xf numFmtId="0" fontId="94" fillId="0" borderId="0" xfId="0" applyFont="1" applyAlignment="1">
      <alignment vertical="center"/>
    </xf>
    <xf numFmtId="176" fontId="50" fillId="0" borderId="0" xfId="0" applyNumberFormat="1" applyFont="1" applyAlignment="1">
      <alignment vertical="center"/>
    </xf>
    <xf numFmtId="0" fontId="96" fillId="0" borderId="0" xfId="0" applyFont="1" applyAlignment="1">
      <alignment vertical="center"/>
    </xf>
    <xf numFmtId="180" fontId="45" fillId="0" borderId="0" xfId="0" applyNumberFormat="1" applyFont="1" applyAlignment="1">
      <alignment horizontal="left" vertical="center" indent="2"/>
    </xf>
    <xf numFmtId="0" fontId="45" fillId="0" borderId="0" xfId="0" applyFont="1" applyAlignment="1">
      <alignment horizontal="left" vertical="center" indent="2"/>
    </xf>
    <xf numFmtId="0" fontId="45" fillId="0" borderId="0" xfId="0" applyFont="1" applyAlignment="1">
      <alignment horizontal="left" vertical="center" indent="3"/>
    </xf>
    <xf numFmtId="180" fontId="45" fillId="0" borderId="5" xfId="0" applyNumberFormat="1" applyFont="1" applyBorder="1" applyAlignment="1">
      <alignment horizontal="left" vertical="center" indent="3"/>
    </xf>
    <xf numFmtId="0" fontId="45" fillId="0" borderId="0" xfId="0" applyFont="1" applyAlignment="1">
      <alignment horizontal="left" vertical="center" indent="1"/>
    </xf>
    <xf numFmtId="180" fontId="45" fillId="0" borderId="6" xfId="0" applyNumberFormat="1" applyFont="1" applyBorder="1" applyAlignment="1">
      <alignment horizontal="left" vertical="center" indent="1"/>
    </xf>
    <xf numFmtId="0" fontId="93" fillId="0" borderId="0" xfId="0" applyFont="1" applyAlignment="1">
      <alignment vertical="center"/>
    </xf>
    <xf numFmtId="49" fontId="45" fillId="11" borderId="4" xfId="0" applyNumberFormat="1" applyFont="1" applyFill="1" applyBorder="1" applyAlignment="1">
      <alignment horizontal="center" vertical="center"/>
    </xf>
    <xf numFmtId="49" fontId="45" fillId="11" borderId="5" xfId="0" applyNumberFormat="1" applyFont="1" applyFill="1" applyBorder="1" applyAlignment="1">
      <alignment horizontal="center" vertical="center"/>
    </xf>
    <xf numFmtId="176" fontId="45" fillId="0" borderId="0" xfId="0" applyNumberFormat="1" applyFont="1" applyAlignment="1">
      <alignment vertical="center"/>
    </xf>
    <xf numFmtId="0" fontId="97" fillId="0" borderId="0" xfId="0" applyFont="1" applyAlignment="1">
      <alignment vertical="center"/>
    </xf>
    <xf numFmtId="49" fontId="78" fillId="0" borderId="81" xfId="0" applyNumberFormat="1" applyFont="1" applyBorder="1" applyAlignment="1">
      <alignment horizontal="center" vertical="center"/>
    </xf>
    <xf numFmtId="49" fontId="78" fillId="0" borderId="82" xfId="0" applyNumberFormat="1" applyFont="1" applyBorder="1" applyAlignment="1">
      <alignment horizontal="center" vertical="center"/>
    </xf>
    <xf numFmtId="0" fontId="78" fillId="0" borderId="4" xfId="0" applyFont="1" applyBorder="1" applyAlignment="1">
      <alignment vertical="center"/>
    </xf>
    <xf numFmtId="0" fontId="78" fillId="0" borderId="5" xfId="0" applyFont="1" applyBorder="1" applyAlignment="1">
      <alignment horizontal="centerContinuous" vertical="center"/>
    </xf>
    <xf numFmtId="0" fontId="78" fillId="0" borderId="5" xfId="0" applyFont="1" applyBorder="1" applyAlignment="1">
      <alignment vertical="center"/>
    </xf>
    <xf numFmtId="0" fontId="65" fillId="0" borderId="0" xfId="0" applyFont="1" applyAlignment="1">
      <alignment horizontal="center" vertical="center"/>
    </xf>
    <xf numFmtId="180" fontId="50" fillId="0" borderId="3" xfId="0" applyNumberFormat="1" applyFont="1" applyBorder="1" applyAlignment="1">
      <alignment horizontal="left" vertical="center" shrinkToFit="1"/>
    </xf>
    <xf numFmtId="49" fontId="78" fillId="11" borderId="81" xfId="0" applyNumberFormat="1" applyFont="1" applyFill="1" applyBorder="1" applyAlignment="1">
      <alignment horizontal="center" vertical="center"/>
    </xf>
    <xf numFmtId="49" fontId="78" fillId="11" borderId="82" xfId="0" applyNumberFormat="1" applyFont="1" applyFill="1" applyBorder="1" applyAlignment="1">
      <alignment horizontal="center" vertical="center"/>
    </xf>
    <xf numFmtId="0" fontId="43" fillId="0" borderId="4" xfId="0" applyFont="1" applyBorder="1" applyAlignment="1">
      <alignment vertical="center"/>
    </xf>
    <xf numFmtId="0" fontId="43" fillId="0" borderId="5" xfId="0" applyFont="1" applyBorder="1" applyAlignment="1">
      <alignment vertical="center"/>
    </xf>
    <xf numFmtId="0" fontId="99" fillId="0" borderId="0" xfId="0" applyFont="1" applyAlignment="1">
      <alignment vertical="center"/>
    </xf>
    <xf numFmtId="0" fontId="100" fillId="0" borderId="0" xfId="0" applyFont="1" applyAlignment="1">
      <alignment vertical="center"/>
    </xf>
    <xf numFmtId="0" fontId="101" fillId="0" borderId="0" xfId="0" applyFont="1" applyAlignment="1">
      <alignment horizontal="right" vertical="center"/>
    </xf>
    <xf numFmtId="0" fontId="102" fillId="0" borderId="0" xfId="0" applyFont="1" applyAlignment="1">
      <alignment vertical="center"/>
    </xf>
    <xf numFmtId="49" fontId="78" fillId="0" borderId="5" xfId="0" applyNumberFormat="1" applyFont="1" applyBorder="1" applyAlignment="1">
      <alignment horizontal="centerContinuous" vertical="center"/>
    </xf>
    <xf numFmtId="49" fontId="78" fillId="0" borderId="3" xfId="0" applyNumberFormat="1" applyFont="1" applyBorder="1" applyAlignment="1">
      <alignment horizontal="center" vertical="center"/>
    </xf>
    <xf numFmtId="0" fontId="78" fillId="0" borderId="3" xfId="0" applyFont="1" applyBorder="1" applyAlignment="1">
      <alignment horizontal="center" vertical="center"/>
    </xf>
    <xf numFmtId="180" fontId="103" fillId="0" borderId="4" xfId="0" applyNumberFormat="1" applyFont="1" applyBorder="1" applyAlignment="1">
      <alignment horizontal="left" vertical="center" indent="1"/>
    </xf>
    <xf numFmtId="176" fontId="4" fillId="10" borderId="4" xfId="0" applyNumberFormat="1" applyFont="1" applyFill="1" applyBorder="1" applyAlignment="1">
      <alignment horizontal="right" vertical="center"/>
    </xf>
    <xf numFmtId="180" fontId="103" fillId="0" borderId="0" xfId="0" applyNumberFormat="1" applyFont="1" applyAlignment="1">
      <alignment horizontal="left" vertical="center" indent="1"/>
    </xf>
    <xf numFmtId="0" fontId="78" fillId="0" borderId="0" xfId="0" applyFont="1" applyAlignment="1">
      <alignment vertical="center"/>
    </xf>
    <xf numFmtId="176" fontId="4" fillId="10" borderId="0" xfId="0" applyNumberFormat="1" applyFont="1" applyFill="1" applyAlignment="1">
      <alignment horizontal="right" vertical="center"/>
    </xf>
    <xf numFmtId="180" fontId="103" fillId="0" borderId="5" xfId="0" applyNumberFormat="1" applyFont="1" applyBorder="1" applyAlignment="1">
      <alignment vertical="center"/>
    </xf>
    <xf numFmtId="176" fontId="4" fillId="10" borderId="5" xfId="0" applyNumberFormat="1" applyFont="1" applyFill="1" applyBorder="1" applyAlignment="1">
      <alignment horizontal="right" vertical="center"/>
    </xf>
    <xf numFmtId="0" fontId="78" fillId="0" borderId="3" xfId="0" applyFont="1" applyBorder="1" applyAlignment="1">
      <alignment vertical="center"/>
    </xf>
    <xf numFmtId="176" fontId="4" fillId="10" borderId="3" xfId="0" applyNumberFormat="1" applyFont="1" applyFill="1" applyBorder="1" applyAlignment="1">
      <alignment horizontal="right" vertical="center"/>
    </xf>
    <xf numFmtId="180" fontId="103" fillId="0" borderId="0" xfId="0" applyNumberFormat="1" applyFont="1" applyAlignment="1">
      <alignment vertical="center"/>
    </xf>
    <xf numFmtId="177" fontId="4" fillId="10" borderId="3" xfId="0" applyNumberFormat="1" applyFont="1" applyFill="1" applyBorder="1" applyAlignment="1">
      <alignment horizontal="right" vertical="center"/>
    </xf>
    <xf numFmtId="0" fontId="104" fillId="0" borderId="84" xfId="0" applyFont="1" applyBorder="1" applyAlignment="1">
      <alignment vertical="center"/>
    </xf>
    <xf numFmtId="180" fontId="103" fillId="0" borderId="4" xfId="0" applyNumberFormat="1" applyFont="1" applyBorder="1" applyAlignment="1">
      <alignment horizontal="left" vertical="center"/>
    </xf>
    <xf numFmtId="195" fontId="4" fillId="10" borderId="4" xfId="0" applyNumberFormat="1" applyFont="1" applyFill="1" applyBorder="1" applyAlignment="1">
      <alignment horizontal="right" vertical="center"/>
    </xf>
    <xf numFmtId="0" fontId="4" fillId="10" borderId="4" xfId="0" applyFont="1" applyFill="1" applyBorder="1" applyAlignment="1">
      <alignment horizontal="right" vertical="center"/>
    </xf>
    <xf numFmtId="49" fontId="4" fillId="10" borderId="4" xfId="0" applyNumberFormat="1" applyFont="1" applyFill="1" applyBorder="1" applyAlignment="1">
      <alignment horizontal="right" vertical="center"/>
    </xf>
    <xf numFmtId="177" fontId="4" fillId="10" borderId="5" xfId="0" applyNumberFormat="1" applyFont="1" applyFill="1" applyBorder="1" applyAlignment="1">
      <alignment horizontal="right" vertical="center"/>
    </xf>
    <xf numFmtId="177" fontId="4" fillId="10" borderId="0" xfId="0" applyNumberFormat="1" applyFont="1" applyFill="1" applyAlignment="1">
      <alignment horizontal="right" vertical="center"/>
    </xf>
    <xf numFmtId="195" fontId="4" fillId="10" borderId="0" xfId="0" applyNumberFormat="1" applyFont="1" applyFill="1" applyAlignment="1">
      <alignment horizontal="right" vertical="center"/>
    </xf>
    <xf numFmtId="0" fontId="78" fillId="0" borderId="6" xfId="0" applyFont="1" applyBorder="1" applyAlignment="1">
      <alignment vertical="center"/>
    </xf>
    <xf numFmtId="0" fontId="78" fillId="0" borderId="7" xfId="0" applyFont="1" applyBorder="1" applyAlignment="1">
      <alignment vertical="center"/>
    </xf>
    <xf numFmtId="0" fontId="78" fillId="0" borderId="8" xfId="0" applyFont="1" applyBorder="1" applyAlignment="1">
      <alignment vertical="center"/>
    </xf>
    <xf numFmtId="0" fontId="78" fillId="0" borderId="19" xfId="0" applyFont="1" applyBorder="1" applyAlignment="1">
      <alignment vertical="center"/>
    </xf>
    <xf numFmtId="176" fontId="4" fillId="10" borderId="19" xfId="0" applyNumberFormat="1" applyFont="1" applyFill="1" applyBorder="1" applyAlignment="1">
      <alignment horizontal="right" vertical="center"/>
    </xf>
    <xf numFmtId="0" fontId="50" fillId="0" borderId="3" xfId="0" applyFont="1" applyBorder="1" applyAlignment="1">
      <alignment horizontal="left" vertical="center"/>
    </xf>
    <xf numFmtId="0" fontId="50" fillId="0" borderId="3" xfId="0" applyFont="1" applyBorder="1" applyAlignment="1">
      <alignment vertical="center"/>
    </xf>
    <xf numFmtId="0" fontId="103" fillId="0" borderId="6" xfId="0" applyFont="1" applyBorder="1" applyAlignment="1">
      <alignment vertical="center"/>
    </xf>
    <xf numFmtId="0" fontId="103" fillId="0" borderId="7" xfId="0" applyFont="1" applyBorder="1" applyAlignment="1">
      <alignment vertical="center"/>
    </xf>
    <xf numFmtId="0" fontId="103" fillId="0" borderId="8" xfId="0" applyFont="1" applyBorder="1" applyAlignment="1">
      <alignment vertical="center"/>
    </xf>
    <xf numFmtId="0" fontId="106" fillId="0" borderId="0" xfId="0" applyFont="1" applyAlignment="1">
      <alignment vertical="center"/>
    </xf>
    <xf numFmtId="180" fontId="57" fillId="0" borderId="0" xfId="0" applyNumberFormat="1" applyFont="1" applyAlignment="1">
      <alignment horizontal="left" vertical="center" indent="1"/>
    </xf>
    <xf numFmtId="0" fontId="4" fillId="10" borderId="6" xfId="0" applyFont="1" applyFill="1" applyBorder="1" applyAlignment="1">
      <alignment vertical="center"/>
    </xf>
    <xf numFmtId="0" fontId="4" fillId="10" borderId="7" xfId="0" applyFont="1" applyFill="1" applyBorder="1" applyAlignment="1">
      <alignment vertical="center"/>
    </xf>
    <xf numFmtId="0" fontId="4" fillId="10" borderId="8" xfId="0" applyFont="1" applyFill="1" applyBorder="1" applyAlignment="1">
      <alignment vertical="center"/>
    </xf>
    <xf numFmtId="180" fontId="50" fillId="0" borderId="3" xfId="0" applyNumberFormat="1" applyFont="1" applyBorder="1" applyAlignment="1">
      <alignment horizontal="centerContinuous" vertical="center"/>
    </xf>
    <xf numFmtId="0" fontId="45" fillId="0" borderId="3" xfId="0" applyFont="1" applyBorder="1" applyAlignment="1">
      <alignment horizontal="centerContinuous" vertical="center"/>
    </xf>
    <xf numFmtId="0" fontId="4" fillId="10" borderId="3" xfId="0" applyFont="1" applyFill="1" applyBorder="1" applyAlignment="1">
      <alignment vertical="center"/>
    </xf>
    <xf numFmtId="0" fontId="107" fillId="0" borderId="4" xfId="0" applyFont="1" applyBorder="1" applyAlignment="1">
      <alignment horizontal="left" vertical="top"/>
    </xf>
    <xf numFmtId="0" fontId="107" fillId="0" borderId="5" xfId="0" applyFont="1" applyBorder="1" applyAlignment="1">
      <alignment horizontal="left" vertical="top"/>
    </xf>
    <xf numFmtId="49" fontId="45" fillId="0" borderId="6" xfId="2" applyNumberFormat="1" applyFont="1" applyBorder="1" applyAlignment="1">
      <alignment horizontal="center"/>
    </xf>
    <xf numFmtId="49" fontId="50" fillId="0" borderId="8" xfId="2" applyNumberFormat="1" applyFont="1" applyBorder="1" applyAlignment="1">
      <alignment horizontal="center"/>
    </xf>
    <xf numFmtId="0" fontId="108" fillId="0" borderId="6" xfId="0" applyFont="1" applyBorder="1" applyAlignment="1">
      <alignment vertical="center"/>
    </xf>
    <xf numFmtId="49" fontId="108" fillId="0" borderId="6" xfId="2" applyNumberFormat="1" applyFont="1" applyBorder="1" applyAlignment="1">
      <alignment horizontal="center"/>
    </xf>
    <xf numFmtId="0" fontId="108" fillId="0" borderId="8" xfId="0" applyFont="1" applyBorder="1" applyAlignment="1">
      <alignment horizontal="left" vertical="center" indent="1"/>
    </xf>
    <xf numFmtId="49" fontId="109" fillId="0" borderId="8" xfId="2" applyNumberFormat="1" applyFont="1" applyBorder="1" applyAlignment="1">
      <alignment horizontal="center"/>
    </xf>
    <xf numFmtId="49" fontId="45" fillId="0" borderId="4" xfId="0" applyNumberFormat="1" applyFont="1" applyBorder="1" applyAlignment="1">
      <alignment horizontal="centerContinuous" vertical="center"/>
    </xf>
    <xf numFmtId="49" fontId="45" fillId="0" borderId="5" xfId="0" applyNumberFormat="1" applyFont="1" applyBorder="1" applyAlignment="1">
      <alignment horizontal="centerContinuous" vertical="center"/>
    </xf>
    <xf numFmtId="49" fontId="45" fillId="0" borderId="0" xfId="0" applyNumberFormat="1" applyFont="1" applyAlignment="1">
      <alignment horizontal="centerContinuous" vertical="center"/>
    </xf>
    <xf numFmtId="0" fontId="45" fillId="0" borderId="0" xfId="0" applyFont="1" applyAlignment="1">
      <alignment horizontal="centerContinuous" vertical="center"/>
    </xf>
    <xf numFmtId="0" fontId="4" fillId="10" borderId="4" xfId="0" applyFont="1" applyFill="1" applyBorder="1" applyAlignment="1">
      <alignment vertical="center"/>
    </xf>
    <xf numFmtId="182" fontId="4" fillId="10" borderId="4" xfId="0" applyNumberFormat="1" applyFont="1" applyFill="1" applyBorder="1" applyAlignment="1">
      <alignment horizontal="right" vertical="center"/>
    </xf>
    <xf numFmtId="188" fontId="4" fillId="10" borderId="4" xfId="0" applyNumberFormat="1" applyFont="1" applyFill="1" applyBorder="1" applyAlignment="1">
      <alignment horizontal="right" vertical="center"/>
    </xf>
    <xf numFmtId="180" fontId="50" fillId="0" borderId="0" xfId="0" applyNumberFormat="1" applyFont="1" applyAlignment="1">
      <alignment horizontal="left" vertical="center"/>
    </xf>
    <xf numFmtId="0" fontId="4" fillId="10" borderId="0" xfId="0" applyFont="1" applyFill="1" applyAlignment="1">
      <alignment vertical="center"/>
    </xf>
    <xf numFmtId="182" fontId="4" fillId="10" borderId="0" xfId="0" applyNumberFormat="1" applyFont="1" applyFill="1" applyAlignment="1">
      <alignment horizontal="right" vertical="center"/>
    </xf>
    <xf numFmtId="188" fontId="4" fillId="10" borderId="0" xfId="0" applyNumberFormat="1" applyFont="1" applyFill="1" applyAlignment="1">
      <alignment horizontal="right" vertical="center"/>
    </xf>
    <xf numFmtId="180" fontId="50" fillId="0" borderId="5" xfId="0" applyNumberFormat="1" applyFont="1" applyBorder="1" applyAlignment="1">
      <alignment horizontal="left" vertical="center"/>
    </xf>
    <xf numFmtId="0" fontId="4" fillId="10" borderId="5" xfId="0" applyFont="1" applyFill="1" applyBorder="1" applyAlignment="1">
      <alignment vertical="center"/>
    </xf>
    <xf numFmtId="182" fontId="4" fillId="10" borderId="5" xfId="0" applyNumberFormat="1" applyFont="1" applyFill="1" applyBorder="1" applyAlignment="1">
      <alignment horizontal="right" vertical="center"/>
    </xf>
    <xf numFmtId="188" fontId="4" fillId="10" borderId="5" xfId="0" applyNumberFormat="1" applyFont="1" applyFill="1" applyBorder="1" applyAlignment="1">
      <alignment horizontal="right" vertical="center"/>
    </xf>
    <xf numFmtId="182" fontId="4" fillId="10" borderId="3" xfId="0" applyNumberFormat="1" applyFont="1" applyFill="1" applyBorder="1" applyAlignment="1">
      <alignment horizontal="right" vertical="center"/>
    </xf>
    <xf numFmtId="188" fontId="4" fillId="10" borderId="3" xfId="0" applyNumberFormat="1" applyFont="1" applyFill="1" applyBorder="1" applyAlignment="1">
      <alignment horizontal="right" vertical="center"/>
    </xf>
    <xf numFmtId="177" fontId="4" fillId="10" borderId="4" xfId="0" applyNumberFormat="1" applyFont="1" applyFill="1" applyBorder="1" applyAlignment="1">
      <alignment horizontal="right" vertical="center"/>
    </xf>
    <xf numFmtId="0" fontId="45" fillId="0" borderId="7" xfId="0" applyFont="1" applyBorder="1" applyAlignment="1">
      <alignment horizontal="left" vertical="center"/>
    </xf>
    <xf numFmtId="180" fontId="50" fillId="0" borderId="5" xfId="0" applyNumberFormat="1" applyFont="1" applyBorder="1" applyAlignment="1">
      <alignment horizontal="center" vertical="center"/>
    </xf>
    <xf numFmtId="49" fontId="50" fillId="0" borderId="3" xfId="0" applyNumberFormat="1" applyFont="1" applyBorder="1" applyAlignment="1">
      <alignment horizontal="center" vertical="center" shrinkToFit="1"/>
    </xf>
    <xf numFmtId="49" fontId="50" fillId="0" borderId="3" xfId="0" applyNumberFormat="1" applyFont="1" applyBorder="1" applyAlignment="1">
      <alignment horizontal="center" vertical="center"/>
    </xf>
    <xf numFmtId="176" fontId="9" fillId="10" borderId="0" xfId="0" applyNumberFormat="1" applyFont="1" applyFill="1" applyAlignment="1">
      <alignment horizontal="right" vertical="center"/>
    </xf>
    <xf numFmtId="176" fontId="9" fillId="10" borderId="4" xfId="0" applyNumberFormat="1" applyFont="1" applyFill="1" applyBorder="1" applyAlignment="1">
      <alignment horizontal="right" vertical="center"/>
    </xf>
    <xf numFmtId="176" fontId="9" fillId="10" borderId="5" xfId="0" applyNumberFormat="1" applyFont="1" applyFill="1" applyBorder="1" applyAlignment="1">
      <alignment horizontal="right" vertical="center"/>
    </xf>
    <xf numFmtId="176" fontId="9" fillId="10" borderId="3" xfId="0" applyNumberFormat="1" applyFont="1" applyFill="1" applyBorder="1" applyAlignment="1">
      <alignment horizontal="right" vertical="center"/>
    </xf>
    <xf numFmtId="176" fontId="9" fillId="0" borderId="85" xfId="0" applyNumberFormat="1" applyFont="1" applyBorder="1" applyAlignment="1">
      <alignment horizontal="right" vertical="center"/>
    </xf>
    <xf numFmtId="176" fontId="9" fillId="10" borderId="85" xfId="0" applyNumberFormat="1" applyFont="1" applyFill="1" applyBorder="1" applyAlignment="1">
      <alignment horizontal="right" vertical="center"/>
    </xf>
    <xf numFmtId="180" fontId="50" fillId="0" borderId="0" xfId="0" applyNumberFormat="1" applyFont="1" applyAlignment="1">
      <alignment horizontal="center" vertical="center"/>
    </xf>
    <xf numFmtId="176" fontId="9" fillId="10" borderId="86" xfId="0" applyNumberFormat="1" applyFont="1" applyFill="1" applyBorder="1" applyAlignment="1">
      <alignment horizontal="right" vertical="center"/>
    </xf>
    <xf numFmtId="176" fontId="9" fillId="10" borderId="89" xfId="0" applyNumberFormat="1" applyFont="1" applyFill="1" applyBorder="1" applyAlignment="1">
      <alignment horizontal="right" vertical="center"/>
    </xf>
    <xf numFmtId="176" fontId="9" fillId="10" borderId="87" xfId="0" applyNumberFormat="1" applyFont="1" applyFill="1" applyBorder="1" applyAlignment="1">
      <alignment horizontal="right" vertical="center"/>
    </xf>
    <xf numFmtId="176" fontId="9" fillId="10" borderId="90" xfId="0" applyNumberFormat="1" applyFont="1" applyFill="1" applyBorder="1" applyAlignment="1">
      <alignment horizontal="right" vertical="center"/>
    </xf>
    <xf numFmtId="49" fontId="50" fillId="0" borderId="5" xfId="0" applyNumberFormat="1" applyFont="1" applyBorder="1" applyAlignment="1">
      <alignment horizontal="center" vertical="center" shrinkToFit="1"/>
    </xf>
    <xf numFmtId="49" fontId="50" fillId="0" borderId="5" xfId="0" applyNumberFormat="1" applyFont="1" applyBorder="1" applyAlignment="1">
      <alignment horizontal="center" vertical="center"/>
    </xf>
    <xf numFmtId="176" fontId="9" fillId="10" borderId="86" xfId="0" applyNumberFormat="1" applyFont="1" applyFill="1" applyBorder="1" applyAlignment="1">
      <alignment vertical="center"/>
    </xf>
    <xf numFmtId="176" fontId="9" fillId="10" borderId="87" xfId="0" applyNumberFormat="1" applyFont="1" applyFill="1" applyBorder="1" applyAlignment="1">
      <alignment vertical="center"/>
    </xf>
    <xf numFmtId="176" fontId="9" fillId="10" borderId="0" xfId="0" applyNumberFormat="1" applyFont="1" applyFill="1" applyAlignment="1">
      <alignment vertical="center"/>
    </xf>
    <xf numFmtId="176" fontId="9" fillId="10" borderId="88" xfId="0" applyNumberFormat="1" applyFont="1" applyFill="1" applyBorder="1" applyAlignment="1">
      <alignment vertical="center"/>
    </xf>
    <xf numFmtId="0" fontId="112" fillId="0" borderId="0" xfId="0" applyFont="1" applyAlignment="1">
      <alignment vertical="center"/>
    </xf>
    <xf numFmtId="0" fontId="5" fillId="10" borderId="0" xfId="0" applyFont="1" applyFill="1" applyAlignment="1">
      <alignment vertical="center"/>
    </xf>
    <xf numFmtId="0" fontId="5" fillId="10" borderId="5" xfId="0" applyFont="1" applyFill="1" applyBorder="1" applyAlignment="1">
      <alignment vertical="center"/>
    </xf>
    <xf numFmtId="49" fontId="45" fillId="0" borderId="3" xfId="0" applyNumberFormat="1" applyFont="1" applyBorder="1" applyAlignment="1">
      <alignment horizontal="center" vertical="center"/>
    </xf>
    <xf numFmtId="0" fontId="4" fillId="10" borderId="0" xfId="0" applyFont="1" applyFill="1" applyAlignment="1">
      <alignment horizontal="right" vertical="center"/>
    </xf>
    <xf numFmtId="0" fontId="4" fillId="10" borderId="5" xfId="0" applyFont="1" applyFill="1" applyBorder="1" applyAlignment="1">
      <alignment horizontal="right" vertical="center"/>
    </xf>
    <xf numFmtId="0" fontId="113" fillId="0" borderId="0" xfId="0" applyFont="1" applyAlignment="1">
      <alignment vertical="center"/>
    </xf>
    <xf numFmtId="0" fontId="4" fillId="10" borderId="6" xfId="0" applyFont="1" applyFill="1" applyBorder="1" applyAlignment="1">
      <alignment horizontal="right" vertical="center"/>
    </xf>
    <xf numFmtId="176" fontId="9" fillId="10" borderId="6" xfId="1" applyNumberFormat="1" applyFont="1" applyFill="1" applyBorder="1" applyAlignment="1">
      <alignment horizontal="right" vertical="center"/>
    </xf>
    <xf numFmtId="0" fontId="4" fillId="10" borderId="7" xfId="0" applyFont="1" applyFill="1" applyBorder="1" applyAlignment="1">
      <alignment horizontal="right" vertical="center"/>
    </xf>
    <xf numFmtId="176" fontId="9" fillId="10" borderId="7" xfId="1" applyNumberFormat="1" applyFont="1" applyFill="1" applyBorder="1" applyAlignment="1">
      <alignment horizontal="right" vertical="center"/>
    </xf>
    <xf numFmtId="0" fontId="4" fillId="10" borderId="8" xfId="0" applyFont="1" applyFill="1" applyBorder="1" applyAlignment="1">
      <alignment horizontal="right" vertical="center"/>
    </xf>
    <xf numFmtId="176" fontId="9" fillId="10" borderId="8" xfId="1" applyNumberFormat="1" applyFont="1" applyFill="1" applyBorder="1" applyAlignment="1">
      <alignment horizontal="right" vertical="center"/>
    </xf>
    <xf numFmtId="177" fontId="9" fillId="10" borderId="19" xfId="1" applyNumberFormat="1" applyFont="1" applyFill="1" applyBorder="1" applyAlignment="1">
      <alignment horizontal="right" vertical="center"/>
    </xf>
    <xf numFmtId="177" fontId="9" fillId="10" borderId="6" xfId="1" applyNumberFormat="1" applyFont="1" applyFill="1" applyBorder="1" applyAlignment="1">
      <alignment horizontal="right" vertical="center"/>
    </xf>
    <xf numFmtId="176" fontId="9" fillId="10" borderId="25" xfId="1" applyNumberFormat="1" applyFont="1" applyFill="1" applyBorder="1" applyAlignment="1">
      <alignment horizontal="right" vertical="center"/>
    </xf>
    <xf numFmtId="176" fontId="9" fillId="10" borderId="19" xfId="1" applyNumberFormat="1" applyFont="1" applyFill="1" applyBorder="1" applyAlignment="1">
      <alignment horizontal="right" vertical="center"/>
    </xf>
    <xf numFmtId="0" fontId="4" fillId="10" borderId="3" xfId="0" applyFont="1" applyFill="1" applyBorder="1" applyAlignment="1">
      <alignment horizontal="right" vertical="center"/>
    </xf>
    <xf numFmtId="176" fontId="9" fillId="10" borderId="3" xfId="1" applyNumberFormat="1" applyFont="1" applyFill="1" applyBorder="1" applyAlignment="1">
      <alignment horizontal="right" vertical="center"/>
    </xf>
    <xf numFmtId="188" fontId="9" fillId="10" borderId="3" xfId="1" applyNumberFormat="1" applyFont="1" applyFill="1" applyBorder="1" applyAlignment="1">
      <alignment horizontal="right" vertical="center"/>
    </xf>
    <xf numFmtId="0" fontId="45" fillId="0" borderId="4" xfId="0" applyFont="1" applyBorder="1" applyAlignment="1">
      <alignment horizontal="center" vertical="center" shrinkToFit="1"/>
    </xf>
    <xf numFmtId="0" fontId="45" fillId="0" borderId="5" xfId="0" applyFont="1" applyBorder="1" applyAlignment="1">
      <alignment horizontal="center" vertical="center" shrinkToFit="1"/>
    </xf>
    <xf numFmtId="0" fontId="50" fillId="0" borderId="4" xfId="0" applyFont="1" applyBorder="1" applyAlignment="1">
      <alignment vertical="center"/>
    </xf>
    <xf numFmtId="0" fontId="114" fillId="0" borderId="4" xfId="0" applyFont="1" applyBorder="1" applyAlignment="1">
      <alignment vertical="center"/>
    </xf>
    <xf numFmtId="196" fontId="50" fillId="0" borderId="6" xfId="0" applyNumberFormat="1" applyFont="1" applyBorder="1" applyAlignment="1">
      <alignment horizontal="left" vertical="center" indent="1"/>
    </xf>
    <xf numFmtId="183" fontId="39" fillId="10" borderId="6" xfId="0" applyNumberFormat="1" applyFont="1" applyFill="1" applyBorder="1" applyAlignment="1">
      <alignment horizontal="right" vertical="center"/>
    </xf>
    <xf numFmtId="183" fontId="39" fillId="10" borderId="7" xfId="0" applyNumberFormat="1" applyFont="1" applyFill="1" applyBorder="1" applyAlignment="1">
      <alignment horizontal="right" vertical="center"/>
    </xf>
    <xf numFmtId="196" fontId="50" fillId="0" borderId="7" xfId="0" applyNumberFormat="1" applyFont="1" applyBorder="1" applyAlignment="1">
      <alignment horizontal="left" vertical="center" indent="2"/>
    </xf>
    <xf numFmtId="0" fontId="50" fillId="0" borderId="8" xfId="0" applyFont="1" applyBorder="1" applyAlignment="1">
      <alignment horizontal="left" vertical="center" indent="3"/>
    </xf>
    <xf numFmtId="183" fontId="39" fillId="10" borderId="8" xfId="0" applyNumberFormat="1" applyFont="1" applyFill="1" applyBorder="1" applyAlignment="1">
      <alignment horizontal="right" vertical="center"/>
    </xf>
    <xf numFmtId="0" fontId="86" fillId="0" borderId="0" xfId="0" applyFont="1" applyAlignment="1">
      <alignment vertical="center"/>
    </xf>
    <xf numFmtId="183" fontId="39" fillId="10" borderId="0" xfId="0" applyNumberFormat="1" applyFont="1" applyFill="1" applyAlignment="1">
      <alignment horizontal="right" vertical="center"/>
    </xf>
    <xf numFmtId="197" fontId="50" fillId="0" borderId="6" xfId="0" applyNumberFormat="1" applyFont="1" applyBorder="1" applyAlignment="1">
      <alignment horizontal="left" vertical="center"/>
    </xf>
    <xf numFmtId="41" fontId="4" fillId="10" borderId="6" xfId="0" applyNumberFormat="1" applyFont="1" applyFill="1" applyBorder="1" applyAlignment="1">
      <alignment horizontal="center" vertical="center"/>
    </xf>
    <xf numFmtId="41" fontId="4" fillId="10" borderId="7" xfId="0" applyNumberFormat="1" applyFont="1" applyFill="1" applyBorder="1" applyAlignment="1">
      <alignment horizontal="center" vertical="center"/>
    </xf>
    <xf numFmtId="196" fontId="50" fillId="0" borderId="8" xfId="0" applyNumberFormat="1" applyFont="1" applyBorder="1" applyAlignment="1">
      <alignment horizontal="left" vertical="center" indent="1"/>
    </xf>
    <xf numFmtId="41" fontId="4" fillId="10" borderId="8" xfId="0" applyNumberFormat="1" applyFont="1" applyFill="1" applyBorder="1" applyAlignment="1">
      <alignment horizontal="center" vertical="center"/>
    </xf>
    <xf numFmtId="0" fontId="43" fillId="0" borderId="0" xfId="0" applyFont="1" applyAlignment="1">
      <alignment horizontal="center" vertical="center"/>
    </xf>
    <xf numFmtId="0" fontId="78" fillId="0" borderId="4" xfId="0" applyFont="1" applyBorder="1" applyAlignment="1">
      <alignment horizontal="center" vertical="center"/>
    </xf>
    <xf numFmtId="0" fontId="5" fillId="0" borderId="0" xfId="0" applyFont="1" applyAlignment="1">
      <alignment horizontal="center" vertical="center"/>
    </xf>
    <xf numFmtId="0" fontId="5" fillId="0" borderId="0" xfId="2" applyFont="1" applyAlignment="1">
      <alignment horizontal="center"/>
    </xf>
    <xf numFmtId="0" fontId="61" fillId="0" borderId="0" xfId="2" applyFont="1" applyAlignment="1">
      <alignment horizontal="center"/>
    </xf>
    <xf numFmtId="0" fontId="13" fillId="0" borderId="0" xfId="2" applyFont="1" applyAlignment="1">
      <alignment horizontal="center"/>
    </xf>
    <xf numFmtId="0" fontId="72" fillId="0" borderId="0" xfId="0" applyFont="1" applyAlignment="1">
      <alignment horizontal="center" vertical="center"/>
    </xf>
    <xf numFmtId="0" fontId="21" fillId="0" borderId="0" xfId="0" applyFont="1" applyAlignment="1">
      <alignment horizontal="center" vertical="center"/>
    </xf>
    <xf numFmtId="0" fontId="76" fillId="0" borderId="0" xfId="0" applyFont="1" applyAlignment="1">
      <alignment horizontal="center" vertical="center"/>
    </xf>
    <xf numFmtId="0" fontId="59" fillId="0" borderId="0" xfId="2" applyFont="1" applyAlignment="1">
      <alignment horizontal="left"/>
    </xf>
    <xf numFmtId="0" fontId="79" fillId="0" borderId="0" xfId="0" applyFont="1" applyAlignment="1">
      <alignment horizontal="center" vertical="center"/>
    </xf>
    <xf numFmtId="0" fontId="83" fillId="0" borderId="0" xfId="0" applyFont="1" applyAlignment="1">
      <alignment horizontal="center" vertical="center"/>
    </xf>
    <xf numFmtId="0" fontId="84" fillId="0" borderId="0" xfId="0" applyFont="1" applyAlignment="1">
      <alignment horizontal="center" vertical="center"/>
    </xf>
    <xf numFmtId="0" fontId="89" fillId="0" borderId="0" xfId="0" applyFont="1" applyAlignment="1">
      <alignment horizontal="center" vertical="center"/>
    </xf>
    <xf numFmtId="49" fontId="67" fillId="0" borderId="0" xfId="0" applyNumberFormat="1" applyFont="1" applyAlignment="1">
      <alignment horizontal="center" vertical="center"/>
    </xf>
    <xf numFmtId="0" fontId="91"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25" fillId="0" borderId="0" xfId="0" applyFont="1" applyAlignment="1">
      <alignment horizontal="center" vertical="center"/>
    </xf>
    <xf numFmtId="0" fontId="28" fillId="0" borderId="0" xfId="0" applyFont="1" applyAlignment="1">
      <alignment horizontal="center" vertical="center"/>
    </xf>
    <xf numFmtId="0" fontId="54" fillId="0" borderId="0" xfId="0" applyFont="1" applyAlignment="1">
      <alignment horizontal="center" vertical="center"/>
    </xf>
    <xf numFmtId="0" fontId="100" fillId="0" borderId="0" xfId="0" applyFont="1" applyAlignment="1">
      <alignment horizontal="center" vertical="center"/>
    </xf>
    <xf numFmtId="0" fontId="102" fillId="0" borderId="0" xfId="0" applyFont="1" applyAlignment="1">
      <alignment horizontal="center" vertical="center"/>
    </xf>
    <xf numFmtId="0" fontId="105" fillId="0" borderId="0" xfId="0" applyFont="1" applyAlignment="1">
      <alignment horizontal="center" vertical="center"/>
    </xf>
    <xf numFmtId="0" fontId="106" fillId="0" borderId="0" xfId="0" applyFont="1" applyAlignment="1">
      <alignment horizontal="center" vertical="center"/>
    </xf>
    <xf numFmtId="0" fontId="78" fillId="0" borderId="0" xfId="0" applyFont="1" applyAlignment="1">
      <alignment horizontal="center" vertical="center"/>
    </xf>
    <xf numFmtId="0" fontId="110" fillId="0" borderId="0" xfId="0" applyFont="1" applyAlignment="1">
      <alignment horizontal="center" vertical="center"/>
    </xf>
    <xf numFmtId="0" fontId="33" fillId="0" borderId="0" xfId="0" applyFont="1" applyAlignment="1">
      <alignment horizontal="center" vertical="center"/>
    </xf>
    <xf numFmtId="0" fontId="99" fillId="0" borderId="0" xfId="0" applyFont="1" applyAlignment="1">
      <alignment horizontal="center" vertical="center"/>
    </xf>
    <xf numFmtId="0" fontId="78" fillId="0" borderId="5" xfId="0" applyFont="1" applyBorder="1" applyAlignment="1">
      <alignment horizontal="center" vertical="center"/>
    </xf>
    <xf numFmtId="0" fontId="100" fillId="0" borderId="92" xfId="0" applyFont="1" applyBorder="1" applyAlignment="1">
      <alignment vertical="top"/>
    </xf>
    <xf numFmtId="0" fontId="101" fillId="0" borderId="92" xfId="0" applyFont="1" applyBorder="1" applyAlignment="1">
      <alignment horizontal="right" vertical="top"/>
    </xf>
    <xf numFmtId="176" fontId="9" fillId="10" borderId="84" xfId="0" applyNumberFormat="1" applyFont="1" applyFill="1" applyBorder="1" applyAlignment="1">
      <alignment horizontal="right" vertical="center"/>
    </xf>
    <xf numFmtId="0" fontId="104" fillId="10" borderId="84" xfId="0" applyFont="1" applyFill="1" applyBorder="1" applyAlignment="1">
      <alignment vertical="center"/>
    </xf>
    <xf numFmtId="0" fontId="102" fillId="0" borderId="93" xfId="0" applyFont="1" applyBorder="1" applyAlignment="1">
      <alignment vertical="center"/>
    </xf>
    <xf numFmtId="0" fontId="43" fillId="0" borderId="93" xfId="0" applyFont="1" applyBorder="1" applyAlignment="1">
      <alignment vertical="center"/>
    </xf>
    <xf numFmtId="49" fontId="45" fillId="0" borderId="93" xfId="0" applyNumberFormat="1" applyFont="1" applyBorder="1" applyAlignment="1">
      <alignment horizontal="center" vertical="center"/>
    </xf>
    <xf numFmtId="0" fontId="45" fillId="0" borderId="93" xfId="0" applyFont="1" applyBorder="1" applyAlignment="1">
      <alignment vertical="center"/>
    </xf>
    <xf numFmtId="49" fontId="45" fillId="0" borderId="93" xfId="0" applyNumberFormat="1" applyFont="1" applyBorder="1" applyAlignment="1">
      <alignment vertical="center"/>
    </xf>
    <xf numFmtId="49" fontId="45" fillId="0" borderId="0" xfId="0" applyNumberFormat="1" applyFont="1" applyAlignment="1">
      <alignment vertical="center"/>
    </xf>
    <xf numFmtId="0" fontId="100" fillId="0" borderId="92" xfId="0" applyFont="1" applyBorder="1" applyAlignment="1">
      <alignment horizontal="center" vertical="top"/>
    </xf>
    <xf numFmtId="0" fontId="102" fillId="0" borderId="92" xfId="0" applyFont="1" applyBorder="1" applyAlignment="1">
      <alignment vertical="top"/>
    </xf>
    <xf numFmtId="0" fontId="34" fillId="0" borderId="92" xfId="0" applyFont="1" applyBorder="1" applyAlignment="1">
      <alignment vertical="top"/>
    </xf>
    <xf numFmtId="0" fontId="111" fillId="0" borderId="92" xfId="0" applyFont="1" applyBorder="1" applyAlignment="1">
      <alignment vertical="top"/>
    </xf>
    <xf numFmtId="0" fontId="115" fillId="0" borderId="92" xfId="0" applyFont="1" applyBorder="1" applyAlignment="1">
      <alignment vertical="top"/>
    </xf>
    <xf numFmtId="0" fontId="43" fillId="10" borderId="4" xfId="0" applyFont="1" applyFill="1" applyBorder="1" applyAlignment="1">
      <alignment vertical="center"/>
    </xf>
    <xf numFmtId="0" fontId="43" fillId="10" borderId="4" xfId="0" applyFont="1" applyFill="1" applyBorder="1" applyAlignment="1">
      <alignment horizontal="centerContinuous" vertical="center"/>
    </xf>
    <xf numFmtId="49" fontId="45" fillId="10" borderId="4" xfId="2" applyNumberFormat="1" applyFont="1" applyFill="1" applyBorder="1" applyAlignment="1">
      <alignment horizontal="centerContinuous"/>
    </xf>
    <xf numFmtId="0" fontId="43" fillId="10" borderId="0" xfId="0" applyFont="1" applyFill="1" applyAlignment="1">
      <alignment vertical="center"/>
    </xf>
    <xf numFmtId="0" fontId="43" fillId="10" borderId="0" xfId="0" applyFont="1" applyFill="1" applyAlignment="1">
      <alignment horizontal="centerContinuous" vertical="center"/>
    </xf>
    <xf numFmtId="49" fontId="45" fillId="10" borderId="0" xfId="2" applyNumberFormat="1" applyFont="1" applyFill="1" applyAlignment="1">
      <alignment horizontal="centerContinuous"/>
    </xf>
    <xf numFmtId="0" fontId="45" fillId="10" borderId="4" xfId="0" applyFont="1" applyFill="1" applyBorder="1" applyAlignment="1">
      <alignment horizontal="center" vertical="center"/>
    </xf>
    <xf numFmtId="0" fontId="45" fillId="10" borderId="4" xfId="0" applyFont="1" applyFill="1" applyBorder="1" applyAlignment="1">
      <alignment horizontal="center" vertical="center" shrinkToFit="1"/>
    </xf>
    <xf numFmtId="0" fontId="45" fillId="10" borderId="5" xfId="0" applyFont="1" applyFill="1" applyBorder="1" applyAlignment="1">
      <alignment horizontal="center" vertical="center"/>
    </xf>
    <xf numFmtId="0" fontId="45" fillId="10" borderId="5" xfId="0" applyFont="1" applyFill="1" applyBorder="1" applyAlignment="1">
      <alignment horizontal="center" vertical="center" shrinkToFit="1"/>
    </xf>
    <xf numFmtId="0" fontId="43" fillId="10" borderId="5" xfId="0" applyFont="1" applyFill="1" applyBorder="1" applyAlignment="1">
      <alignment vertical="center"/>
    </xf>
    <xf numFmtId="0" fontId="43" fillId="10" borderId="5" xfId="0" applyFont="1" applyFill="1" applyBorder="1" applyAlignment="1">
      <alignment horizontal="centerContinuous" vertical="center"/>
    </xf>
    <xf numFmtId="49" fontId="45" fillId="10" borderId="5" xfId="2" applyNumberFormat="1" applyFont="1" applyFill="1" applyBorder="1" applyAlignment="1">
      <alignment horizontal="centerContinuous"/>
    </xf>
    <xf numFmtId="49" fontId="45" fillId="10" borderId="3" xfId="0" applyNumberFormat="1" applyFont="1" applyFill="1" applyBorder="1" applyAlignment="1">
      <alignment horizontal="center" vertical="center"/>
    </xf>
    <xf numFmtId="0" fontId="45" fillId="10" borderId="3" xfId="0" applyFont="1" applyFill="1" applyBorder="1" applyAlignment="1">
      <alignment horizontal="center" vertical="center"/>
    </xf>
    <xf numFmtId="0" fontId="45" fillId="10" borderId="4" xfId="0" applyFont="1" applyFill="1" applyBorder="1" applyAlignment="1">
      <alignment horizontal="centerContinuous" vertical="center"/>
    </xf>
    <xf numFmtId="49" fontId="45" fillId="10" borderId="4" xfId="0" applyNumberFormat="1" applyFont="1" applyFill="1" applyBorder="1" applyAlignment="1">
      <alignment horizontal="centerContinuous" vertical="center"/>
    </xf>
    <xf numFmtId="0" fontId="45" fillId="10" borderId="5" xfId="0" applyFont="1" applyFill="1" applyBorder="1" applyAlignment="1">
      <alignment horizontal="centerContinuous" vertical="center"/>
    </xf>
    <xf numFmtId="49" fontId="45" fillId="10" borderId="5" xfId="0" applyNumberFormat="1" applyFont="1" applyFill="1" applyBorder="1" applyAlignment="1">
      <alignment horizontal="centerContinuous" vertical="center"/>
    </xf>
    <xf numFmtId="49" fontId="50" fillId="10" borderId="5" xfId="0" applyNumberFormat="1" applyFont="1" applyFill="1" applyBorder="1" applyAlignment="1">
      <alignment horizontal="center" vertical="center" shrinkToFit="1"/>
    </xf>
    <xf numFmtId="49" fontId="50" fillId="10" borderId="5" xfId="0" applyNumberFormat="1" applyFont="1" applyFill="1" applyBorder="1" applyAlignment="1">
      <alignment horizontal="center" vertical="center"/>
    </xf>
    <xf numFmtId="0" fontId="45" fillId="10" borderId="0" xfId="0" applyFont="1" applyFill="1" applyAlignment="1">
      <alignment horizontal="centerContinuous" vertical="center"/>
    </xf>
    <xf numFmtId="49" fontId="50" fillId="10" borderId="3" xfId="0" applyNumberFormat="1" applyFont="1" applyFill="1" applyBorder="1" applyAlignment="1">
      <alignment horizontal="center" vertical="center" shrinkToFit="1"/>
    </xf>
    <xf numFmtId="49" fontId="50" fillId="10" borderId="3" xfId="0" applyNumberFormat="1" applyFont="1" applyFill="1" applyBorder="1" applyAlignment="1">
      <alignment horizontal="center" vertical="center"/>
    </xf>
    <xf numFmtId="0" fontId="45" fillId="10" borderId="5" xfId="0" applyFont="1" applyFill="1" applyBorder="1" applyAlignment="1">
      <alignment vertical="center"/>
    </xf>
    <xf numFmtId="49" fontId="4" fillId="10" borderId="3" xfId="0" applyNumberFormat="1" applyFont="1" applyFill="1" applyBorder="1" applyAlignment="1">
      <alignment horizontal="center" vertical="center"/>
    </xf>
    <xf numFmtId="0" fontId="4" fillId="10" borderId="3" xfId="0" applyFont="1" applyFill="1" applyBorder="1" applyAlignment="1">
      <alignment horizontal="center" vertical="center"/>
    </xf>
    <xf numFmtId="0" fontId="5" fillId="10" borderId="4" xfId="0" applyFont="1" applyFill="1" applyBorder="1" applyAlignment="1">
      <alignment vertical="center"/>
    </xf>
    <xf numFmtId="0" fontId="4" fillId="10" borderId="4" xfId="0" applyFont="1" applyFill="1" applyBorder="1" applyAlignment="1">
      <alignment horizontal="centerContinuous" vertical="center"/>
    </xf>
    <xf numFmtId="49" fontId="4" fillId="10" borderId="4" xfId="2" applyNumberFormat="1" applyFont="1" applyFill="1" applyBorder="1" applyAlignment="1">
      <alignment horizontal="centerContinuous"/>
    </xf>
    <xf numFmtId="0" fontId="4" fillId="10" borderId="5" xfId="0" applyFont="1" applyFill="1" applyBorder="1" applyAlignment="1">
      <alignment horizontal="centerContinuous" vertical="center"/>
    </xf>
    <xf numFmtId="49" fontId="4" fillId="10" borderId="5" xfId="2" applyNumberFormat="1" applyFont="1" applyFill="1" applyBorder="1" applyAlignment="1">
      <alignment horizontal="centerContinuous"/>
    </xf>
    <xf numFmtId="0" fontId="45" fillId="10" borderId="0" xfId="0" applyFont="1" applyFill="1" applyAlignment="1">
      <alignment vertical="center"/>
    </xf>
    <xf numFmtId="49" fontId="45" fillId="10" borderId="0" xfId="0" applyNumberFormat="1" applyFont="1" applyFill="1" applyAlignment="1">
      <alignment vertical="center"/>
    </xf>
    <xf numFmtId="49" fontId="45" fillId="10" borderId="0" xfId="2" applyNumberFormat="1" applyFont="1" applyFill="1" applyAlignment="1">
      <alignment vertical="center"/>
    </xf>
    <xf numFmtId="49" fontId="45" fillId="10" borderId="5" xfId="0" applyNumberFormat="1" applyFont="1" applyFill="1" applyBorder="1" applyAlignment="1">
      <alignment vertical="center"/>
    </xf>
    <xf numFmtId="49" fontId="45" fillId="10" borderId="5" xfId="2" applyNumberFormat="1" applyFont="1" applyFill="1" applyBorder="1"/>
    <xf numFmtId="49" fontId="78" fillId="10" borderId="5" xfId="0" applyNumberFormat="1" applyFont="1" applyFill="1" applyBorder="1" applyAlignment="1">
      <alignment horizontal="center" vertical="center"/>
    </xf>
    <xf numFmtId="0" fontId="45" fillId="10" borderId="93" xfId="0" applyFont="1" applyFill="1" applyBorder="1" applyAlignment="1">
      <alignment vertical="center"/>
    </xf>
    <xf numFmtId="49" fontId="45" fillId="10" borderId="93" xfId="0" applyNumberFormat="1" applyFont="1" applyFill="1" applyBorder="1" applyAlignment="1">
      <alignment vertical="center"/>
    </xf>
    <xf numFmtId="49" fontId="45" fillId="10" borderId="93" xfId="2" applyNumberFormat="1" applyFont="1" applyFill="1" applyBorder="1" applyAlignment="1">
      <alignment vertical="center"/>
    </xf>
    <xf numFmtId="49" fontId="45" fillId="10" borderId="93" xfId="2" applyNumberFormat="1" applyFont="1" applyFill="1" applyBorder="1" applyAlignment="1">
      <alignment horizontal="center"/>
    </xf>
    <xf numFmtId="49" fontId="45" fillId="10" borderId="5" xfId="2" applyNumberFormat="1" applyFont="1" applyFill="1" applyBorder="1" applyAlignment="1">
      <alignment horizontal="center"/>
    </xf>
    <xf numFmtId="0" fontId="43" fillId="10" borderId="93" xfId="0" applyFont="1" applyFill="1" applyBorder="1" applyAlignment="1">
      <alignment vertical="center"/>
    </xf>
    <xf numFmtId="49" fontId="78" fillId="10" borderId="93" xfId="0" applyNumberFormat="1" applyFont="1" applyFill="1" applyBorder="1" applyAlignment="1">
      <alignment horizontal="center" vertical="center"/>
    </xf>
    <xf numFmtId="49" fontId="78" fillId="10" borderId="5" xfId="2" applyNumberFormat="1" applyFont="1" applyFill="1" applyBorder="1" applyAlignment="1">
      <alignment horizontal="centerContinuous"/>
    </xf>
    <xf numFmtId="0" fontId="78" fillId="10" borderId="5" xfId="0" applyFont="1" applyFill="1" applyBorder="1" applyAlignment="1">
      <alignment horizontal="centerContinuous" vertical="center"/>
    </xf>
    <xf numFmtId="49" fontId="78" fillId="10" borderId="3" xfId="0" applyNumberFormat="1" applyFont="1" applyFill="1" applyBorder="1" applyAlignment="1">
      <alignment horizontal="center" vertical="center"/>
    </xf>
    <xf numFmtId="0" fontId="78" fillId="10" borderId="3" xfId="0" applyFont="1" applyFill="1" applyBorder="1" applyAlignment="1">
      <alignment horizontal="center" vertical="center"/>
    </xf>
    <xf numFmtId="49" fontId="78" fillId="10" borderId="0" xfId="0" applyNumberFormat="1" applyFont="1" applyFill="1" applyAlignment="1">
      <alignment horizontal="center" vertical="center"/>
    </xf>
    <xf numFmtId="0" fontId="116" fillId="0" borderId="0" xfId="0" applyFont="1" applyAlignment="1">
      <alignment horizontal="center" vertical="center"/>
    </xf>
    <xf numFmtId="0" fontId="108" fillId="0" borderId="0" xfId="0" applyFont="1" applyAlignment="1">
      <alignment horizontal="center" vertical="center"/>
    </xf>
    <xf numFmtId="0" fontId="108" fillId="0" borderId="0" xfId="0" applyFont="1" applyAlignment="1">
      <alignment vertical="center"/>
    </xf>
    <xf numFmtId="0" fontId="116" fillId="0" borderId="0" xfId="0" applyFont="1" applyAlignment="1">
      <alignment vertical="center"/>
    </xf>
    <xf numFmtId="49" fontId="45" fillId="6" borderId="0" xfId="2" applyNumberFormat="1" applyFont="1" applyFill="1" applyAlignment="1">
      <alignment horizontal="center"/>
    </xf>
    <xf numFmtId="0" fontId="45" fillId="6" borderId="0" xfId="0" applyFont="1" applyFill="1" applyAlignment="1">
      <alignment vertical="center"/>
    </xf>
    <xf numFmtId="49" fontId="45" fillId="6" borderId="0" xfId="2" applyNumberFormat="1" applyFont="1" applyFill="1" applyAlignment="1">
      <alignment horizontal="left" indent="2"/>
    </xf>
    <xf numFmtId="178" fontId="9" fillId="6" borderId="0" xfId="2" applyNumberFormat="1" applyFont="1" applyFill="1" applyAlignment="1">
      <alignment horizontal="right" vertical="center"/>
    </xf>
    <xf numFmtId="49" fontId="45" fillId="6" borderId="5" xfId="2" applyNumberFormat="1" applyFont="1" applyFill="1" applyBorder="1" applyAlignment="1">
      <alignment horizontal="center"/>
    </xf>
    <xf numFmtId="49" fontId="4" fillId="6" borderId="5" xfId="2" applyNumberFormat="1" applyFont="1" applyFill="1" applyBorder="1" applyAlignment="1">
      <alignment horizontal="center"/>
    </xf>
    <xf numFmtId="49" fontId="4" fillId="6" borderId="4" xfId="2" applyNumberFormat="1" applyFont="1" applyFill="1" applyBorder="1"/>
    <xf numFmtId="49" fontId="4" fillId="6" borderId="5" xfId="2" applyNumberFormat="1" applyFont="1" applyFill="1" applyBorder="1"/>
    <xf numFmtId="49" fontId="45" fillId="6" borderId="4" xfId="2" applyNumberFormat="1" applyFont="1" applyFill="1" applyBorder="1"/>
    <xf numFmtId="49" fontId="45" fillId="6" borderId="5" xfId="2" applyNumberFormat="1" applyFont="1" applyFill="1" applyBorder="1"/>
    <xf numFmtId="49" fontId="45" fillId="9" borderId="13" xfId="2" applyNumberFormat="1" applyFont="1" applyFill="1" applyBorder="1" applyAlignment="1">
      <alignment horizontal="center"/>
    </xf>
    <xf numFmtId="0" fontId="45" fillId="9" borderId="12" xfId="0" applyFont="1" applyFill="1" applyBorder="1" applyAlignment="1">
      <alignment vertical="center"/>
    </xf>
    <xf numFmtId="49" fontId="45" fillId="9" borderId="29" xfId="2" applyNumberFormat="1" applyFont="1" applyFill="1" applyBorder="1" applyAlignment="1">
      <alignment horizontal="center"/>
    </xf>
    <xf numFmtId="49" fontId="45" fillId="9" borderId="11" xfId="2" applyNumberFormat="1" applyFont="1" applyFill="1" applyBorder="1" applyAlignment="1">
      <alignment horizontal="centerContinuous"/>
    </xf>
    <xf numFmtId="0" fontId="45" fillId="9" borderId="32" xfId="0" applyFont="1" applyFill="1" applyBorder="1" applyAlignment="1">
      <alignment horizontal="centerContinuous" vertical="center"/>
    </xf>
    <xf numFmtId="0" fontId="45" fillId="9" borderId="33" xfId="0" applyFont="1" applyFill="1" applyBorder="1" applyAlignment="1">
      <alignment horizontal="centerContinuous" vertical="center"/>
    </xf>
    <xf numFmtId="49" fontId="45" fillId="9" borderId="34" xfId="2" applyNumberFormat="1" applyFont="1" applyFill="1" applyBorder="1" applyAlignment="1">
      <alignment horizontal="centerContinuous"/>
    </xf>
    <xf numFmtId="0" fontId="45" fillId="9" borderId="5" xfId="0" applyFont="1" applyFill="1" applyBorder="1" applyAlignment="1">
      <alignment horizontal="centerContinuous" vertical="center"/>
    </xf>
    <xf numFmtId="0" fontId="45" fillId="9" borderId="35" xfId="0" applyFont="1" applyFill="1" applyBorder="1" applyAlignment="1">
      <alignment horizontal="centerContinuous" vertical="center"/>
    </xf>
    <xf numFmtId="0" fontId="45" fillId="9" borderId="4" xfId="0" applyFont="1" applyFill="1" applyBorder="1" applyAlignment="1">
      <alignment horizontal="center" vertical="center"/>
    </xf>
    <xf numFmtId="0" fontId="45" fillId="9" borderId="3" xfId="0" applyFont="1" applyFill="1" applyBorder="1" applyAlignment="1">
      <alignment horizontal="center" vertical="center"/>
    </xf>
    <xf numFmtId="49" fontId="78" fillId="9" borderId="11" xfId="2" applyNumberFormat="1" applyFont="1" applyFill="1" applyBorder="1" applyAlignment="1">
      <alignment horizontal="center"/>
    </xf>
    <xf numFmtId="49" fontId="78" fillId="9" borderId="16" xfId="2" applyNumberFormat="1" applyFont="1" applyFill="1" applyBorder="1" applyAlignment="1">
      <alignment horizontal="center"/>
    </xf>
    <xf numFmtId="0" fontId="43" fillId="9" borderId="12" xfId="0" applyFont="1" applyFill="1" applyBorder="1" applyAlignment="1">
      <alignment horizontal="center" vertical="center"/>
    </xf>
    <xf numFmtId="49" fontId="50" fillId="9" borderId="11" xfId="2" applyNumberFormat="1" applyFont="1" applyFill="1" applyBorder="1" applyAlignment="1">
      <alignment horizontal="center"/>
    </xf>
    <xf numFmtId="49" fontId="50" fillId="9" borderId="16" xfId="2" applyNumberFormat="1" applyFont="1" applyFill="1" applyBorder="1" applyAlignment="1">
      <alignment horizontal="center"/>
    </xf>
    <xf numFmtId="0" fontId="50" fillId="9" borderId="12" xfId="0" applyFont="1" applyFill="1" applyBorder="1" applyAlignment="1">
      <alignment horizontal="center" vertical="center"/>
    </xf>
    <xf numFmtId="49" fontId="45" fillId="10" borderId="4" xfId="0" applyNumberFormat="1" applyFont="1" applyFill="1" applyBorder="1" applyAlignment="1">
      <alignment horizontal="center" vertical="center"/>
    </xf>
    <xf numFmtId="49" fontId="45" fillId="10" borderId="5" xfId="0" applyNumberFormat="1" applyFont="1" applyFill="1" applyBorder="1" applyAlignment="1">
      <alignment horizontal="center" vertical="center"/>
    </xf>
    <xf numFmtId="0" fontId="4" fillId="6" borderId="4" xfId="0" applyFont="1" applyFill="1" applyBorder="1" applyAlignment="1">
      <alignment horizontal="centerContinuous" vertical="center"/>
    </xf>
    <xf numFmtId="0" fontId="4" fillId="6" borderId="5" xfId="0" applyFont="1" applyFill="1" applyBorder="1" applyAlignment="1">
      <alignment horizontal="center" vertical="center"/>
    </xf>
    <xf numFmtId="182" fontId="4" fillId="10" borderId="4" xfId="0" applyNumberFormat="1" applyFont="1" applyFill="1" applyBorder="1" applyAlignment="1">
      <alignment vertical="center"/>
    </xf>
    <xf numFmtId="182" fontId="4" fillId="10" borderId="6" xfId="0" applyNumberFormat="1" applyFont="1" applyFill="1" applyBorder="1" applyAlignment="1">
      <alignment vertical="center"/>
    </xf>
    <xf numFmtId="182" fontId="4" fillId="10" borderId="7" xfId="0" applyNumberFormat="1" applyFont="1" applyFill="1" applyBorder="1" applyAlignment="1">
      <alignment vertical="center"/>
    </xf>
    <xf numFmtId="182" fontId="4" fillId="10" borderId="25" xfId="0" applyNumberFormat="1" applyFont="1" applyFill="1" applyBorder="1" applyAlignment="1">
      <alignment vertical="center"/>
    </xf>
    <xf numFmtId="182" fontId="4" fillId="10" borderId="19" xfId="0" applyNumberFormat="1" applyFont="1" applyFill="1" applyBorder="1" applyAlignment="1">
      <alignment vertical="center"/>
    </xf>
    <xf numFmtId="0" fontId="4" fillId="6" borderId="4" xfId="0" applyFont="1" applyFill="1" applyBorder="1" applyAlignment="1">
      <alignment horizontal="center" vertical="center"/>
    </xf>
    <xf numFmtId="0" fontId="4" fillId="6" borderId="5" xfId="0" applyFont="1" applyFill="1" applyBorder="1" applyAlignment="1">
      <alignment vertical="center"/>
    </xf>
    <xf numFmtId="0" fontId="5" fillId="6" borderId="4" xfId="0" applyFont="1" applyFill="1" applyBorder="1" applyAlignment="1">
      <alignment horizontal="centerContinuous" vertical="center"/>
    </xf>
    <xf numFmtId="0" fontId="45" fillId="6" borderId="5" xfId="0" applyFont="1" applyFill="1" applyBorder="1" applyAlignment="1">
      <alignment horizontal="center" vertical="center"/>
    </xf>
    <xf numFmtId="0" fontId="45" fillId="10" borderId="4" xfId="0" applyFont="1" applyFill="1" applyBorder="1" applyAlignment="1">
      <alignment vertical="center"/>
    </xf>
    <xf numFmtId="49" fontId="45" fillId="10" borderId="0" xfId="0" applyNumberFormat="1" applyFont="1" applyFill="1" applyAlignment="1">
      <alignment horizontal="center" vertical="center"/>
    </xf>
    <xf numFmtId="0" fontId="5" fillId="6" borderId="4" xfId="0" applyFont="1" applyFill="1" applyBorder="1" applyAlignment="1">
      <alignment vertical="center"/>
    </xf>
    <xf numFmtId="0" fontId="4" fillId="6" borderId="0" xfId="0" applyFont="1" applyFill="1" applyAlignment="1">
      <alignment horizontal="center" vertical="center"/>
    </xf>
    <xf numFmtId="0" fontId="4" fillId="10" borderId="4" xfId="0" applyFont="1" applyFill="1" applyBorder="1" applyAlignment="1">
      <alignment horizontal="center" vertical="center"/>
    </xf>
    <xf numFmtId="0" fontId="4" fillId="10" borderId="5" xfId="0" applyFont="1" applyFill="1" applyBorder="1" applyAlignment="1">
      <alignment horizontal="center" vertical="center"/>
    </xf>
    <xf numFmtId="0" fontId="4" fillId="6" borderId="4" xfId="0" applyFont="1" applyFill="1" applyBorder="1" applyAlignment="1">
      <alignment vertical="center"/>
    </xf>
    <xf numFmtId="49" fontId="4" fillId="11" borderId="4" xfId="2" applyNumberFormat="1" applyFont="1" applyFill="1" applyBorder="1" applyAlignment="1">
      <alignment horizontal="center"/>
    </xf>
    <xf numFmtId="49" fontId="4" fillId="11" borderId="5" xfId="2" applyNumberFormat="1" applyFont="1" applyFill="1" applyBorder="1" applyAlignment="1">
      <alignment horizontal="center"/>
    </xf>
    <xf numFmtId="0" fontId="78" fillId="11" borderId="4" xfId="0" applyFont="1" applyFill="1" applyBorder="1" applyAlignment="1">
      <alignment horizontal="center" vertical="center"/>
    </xf>
    <xf numFmtId="0" fontId="78" fillId="11" borderId="5" xfId="0" applyFont="1" applyFill="1" applyBorder="1" applyAlignment="1">
      <alignment horizontal="center" vertical="center"/>
    </xf>
    <xf numFmtId="0" fontId="78" fillId="11" borderId="5" xfId="0" applyFont="1" applyFill="1" applyBorder="1" applyAlignment="1">
      <alignment vertical="center"/>
    </xf>
    <xf numFmtId="0" fontId="17" fillId="0" borderId="0" xfId="2" applyFont="1" applyAlignment="1">
      <alignment horizontal="center"/>
    </xf>
    <xf numFmtId="0" fontId="119" fillId="0" borderId="0" xfId="0" applyFont="1" applyAlignment="1">
      <alignment vertical="center"/>
    </xf>
    <xf numFmtId="49" fontId="121" fillId="0" borderId="0" xfId="2" applyNumberFormat="1" applyFont="1" applyAlignment="1">
      <alignment horizontal="center" vertical="center"/>
    </xf>
    <xf numFmtId="181" fontId="4" fillId="6" borderId="0" xfId="0" applyNumberFormat="1" applyFont="1" applyFill="1" applyAlignment="1">
      <alignment horizontal="right" vertical="center"/>
    </xf>
    <xf numFmtId="181" fontId="4" fillId="0" borderId="0" xfId="0" applyNumberFormat="1" applyFont="1" applyAlignment="1">
      <alignment horizontal="right" vertical="center"/>
    </xf>
    <xf numFmtId="49" fontId="45" fillId="6" borderId="4" xfId="2" applyNumberFormat="1" applyFont="1" applyFill="1" applyBorder="1" applyAlignment="1">
      <alignment horizontal="center"/>
    </xf>
    <xf numFmtId="176" fontId="4" fillId="10" borderId="25" xfId="0" applyNumberFormat="1" applyFont="1" applyFill="1" applyBorder="1" applyAlignment="1">
      <alignment horizontal="right" vertical="center"/>
    </xf>
    <xf numFmtId="180" fontId="50" fillId="0" borderId="19" xfId="0" applyNumberFormat="1" applyFont="1" applyBorder="1" applyAlignment="1">
      <alignment horizontal="left" vertical="center" indent="2"/>
    </xf>
    <xf numFmtId="176" fontId="9" fillId="0" borderId="46" xfId="0" applyNumberFormat="1" applyFont="1" applyBorder="1" applyAlignment="1">
      <alignment horizontal="right" vertical="center"/>
    </xf>
    <xf numFmtId="176" fontId="9" fillId="13" borderId="19" xfId="0" applyNumberFormat="1" applyFont="1" applyFill="1" applyBorder="1" applyAlignment="1">
      <alignment horizontal="right" vertical="center"/>
    </xf>
    <xf numFmtId="176" fontId="9" fillId="0" borderId="25" xfId="0" applyNumberFormat="1" applyFont="1" applyBorder="1" applyAlignment="1">
      <alignment horizontal="right" vertical="center"/>
    </xf>
    <xf numFmtId="176" fontId="9" fillId="0" borderId="95" xfId="0" applyNumberFormat="1" applyFont="1" applyBorder="1" applyAlignment="1">
      <alignment horizontal="right" vertical="center"/>
    </xf>
    <xf numFmtId="176" fontId="9" fillId="13" borderId="25" xfId="0" applyNumberFormat="1" applyFont="1" applyFill="1" applyBorder="1" applyAlignment="1">
      <alignment horizontal="right" vertical="center"/>
    </xf>
    <xf numFmtId="49" fontId="45" fillId="0" borderId="3" xfId="2" applyNumberFormat="1" applyFont="1" applyBorder="1" applyAlignment="1">
      <alignment horizontal="center" vertical="center"/>
    </xf>
    <xf numFmtId="49" fontId="45" fillId="0" borderId="3" xfId="2" applyNumberFormat="1" applyFont="1" applyBorder="1" applyAlignment="1">
      <alignment horizontal="center"/>
    </xf>
    <xf numFmtId="0" fontId="78" fillId="10" borderId="4" xfId="0" applyFont="1" applyFill="1" applyBorder="1" applyAlignment="1">
      <alignment horizontal="center" vertical="center"/>
    </xf>
    <xf numFmtId="0" fontId="4" fillId="0" borderId="35" xfId="0" applyFont="1" applyBorder="1" applyAlignment="1">
      <alignment vertical="center"/>
    </xf>
    <xf numFmtId="49" fontId="45" fillId="9" borderId="31" xfId="2" applyNumberFormat="1" applyFont="1" applyFill="1" applyBorder="1" applyAlignment="1">
      <alignment horizontal="center"/>
    </xf>
    <xf numFmtId="49" fontId="78" fillId="0" borderId="4" xfId="0" applyNumberFormat="1" applyFont="1" applyBorder="1" applyAlignment="1">
      <alignment horizontal="center" vertical="center"/>
    </xf>
    <xf numFmtId="49" fontId="78" fillId="10" borderId="4" xfId="0" applyNumberFormat="1" applyFont="1" applyFill="1" applyBorder="1" applyAlignment="1">
      <alignment horizontal="center" vertical="center"/>
    </xf>
    <xf numFmtId="49" fontId="78" fillId="0" borderId="0" xfId="0" applyNumberFormat="1" applyFont="1" applyAlignment="1">
      <alignment horizontal="center" vertical="center"/>
    </xf>
    <xf numFmtId="0" fontId="45" fillId="0" borderId="96" xfId="0" applyFont="1" applyBorder="1" applyAlignment="1">
      <alignment horizontal="center" vertical="center"/>
    </xf>
    <xf numFmtId="49" fontId="4" fillId="0" borderId="0" xfId="0" applyNumberFormat="1" applyFont="1" applyAlignment="1">
      <alignment vertical="center"/>
    </xf>
    <xf numFmtId="0" fontId="4" fillId="0" borderId="0" xfId="0" applyFont="1" applyAlignment="1">
      <alignment horizontal="left" vertical="center"/>
    </xf>
    <xf numFmtId="49" fontId="73" fillId="0" borderId="0" xfId="0" applyNumberFormat="1" applyFont="1" applyAlignment="1">
      <alignment horizontal="left" vertical="center"/>
    </xf>
    <xf numFmtId="0" fontId="45" fillId="0" borderId="11" xfId="0" applyFont="1" applyBorder="1" applyAlignment="1">
      <alignment horizontal="center" vertical="center"/>
    </xf>
    <xf numFmtId="49" fontId="45" fillId="0" borderId="38" xfId="2" applyNumberFormat="1" applyFont="1" applyBorder="1" applyAlignment="1">
      <alignment horizontal="center"/>
    </xf>
    <xf numFmtId="49" fontId="45" fillId="0" borderId="96" xfId="2" applyNumberFormat="1" applyFont="1" applyBorder="1" applyAlignment="1">
      <alignment horizontal="center"/>
    </xf>
    <xf numFmtId="49" fontId="78" fillId="9" borderId="16" xfId="2" applyNumberFormat="1" applyFont="1" applyFill="1" applyBorder="1" applyAlignment="1">
      <alignment horizontal="left"/>
    </xf>
    <xf numFmtId="49" fontId="50" fillId="9" borderId="31" xfId="2" applyNumberFormat="1" applyFont="1" applyFill="1" applyBorder="1" applyAlignment="1">
      <alignment horizontal="center"/>
    </xf>
    <xf numFmtId="49" fontId="50" fillId="0" borderId="96" xfId="2" applyNumberFormat="1" applyFont="1" applyBorder="1" applyAlignment="1">
      <alignment horizontal="center"/>
    </xf>
    <xf numFmtId="49" fontId="50" fillId="0" borderId="3" xfId="2" applyNumberFormat="1" applyFont="1" applyBorder="1" applyAlignment="1">
      <alignment horizontal="center" vertical="center"/>
    </xf>
    <xf numFmtId="49" fontId="45" fillId="10" borderId="0" xfId="2" applyNumberFormat="1" applyFont="1" applyFill="1" applyAlignment="1">
      <alignment horizontal="center"/>
    </xf>
    <xf numFmtId="49" fontId="45" fillId="10" borderId="0" xfId="2" applyNumberFormat="1" applyFont="1" applyFill="1"/>
    <xf numFmtId="49" fontId="78" fillId="10" borderId="0" xfId="0" applyNumberFormat="1" applyFont="1" applyFill="1" applyAlignment="1">
      <alignment horizontal="centerContinuous" vertical="center"/>
    </xf>
    <xf numFmtId="0" fontId="107" fillId="0" borderId="0" xfId="0" applyFont="1" applyAlignment="1">
      <alignment horizontal="left" vertical="top"/>
    </xf>
    <xf numFmtId="0" fontId="78" fillId="10" borderId="0" xfId="0" applyFont="1" applyFill="1" applyAlignment="1">
      <alignment vertical="center"/>
    </xf>
    <xf numFmtId="49" fontId="78" fillId="10" borderId="0" xfId="0" applyNumberFormat="1" applyFont="1" applyFill="1" applyAlignment="1">
      <alignment vertical="center"/>
    </xf>
    <xf numFmtId="49" fontId="45" fillId="0" borderId="3" xfId="0" applyNumberFormat="1" applyFont="1" applyBorder="1" applyAlignment="1">
      <alignment horizontal="centerContinuous" vertical="center"/>
    </xf>
    <xf numFmtId="49" fontId="45" fillId="10" borderId="3" xfId="0" applyNumberFormat="1" applyFont="1" applyFill="1" applyBorder="1" applyAlignment="1">
      <alignment horizontal="centerContinuous" vertical="center"/>
    </xf>
    <xf numFmtId="0" fontId="45" fillId="10" borderId="3" xfId="0" applyFont="1" applyFill="1" applyBorder="1" applyAlignment="1">
      <alignment horizontal="centerContinuous" vertical="center"/>
    </xf>
    <xf numFmtId="49" fontId="45" fillId="10" borderId="3" xfId="2" applyNumberFormat="1" applyFont="1" applyFill="1" applyBorder="1" applyAlignment="1">
      <alignment horizontal="centerContinuous"/>
    </xf>
    <xf numFmtId="49" fontId="4" fillId="10" borderId="5" xfId="0" applyNumberFormat="1" applyFont="1" applyFill="1" applyBorder="1" applyAlignment="1">
      <alignment vertical="center"/>
    </xf>
    <xf numFmtId="49" fontId="45" fillId="0" borderId="0" xfId="0" applyNumberFormat="1" applyFont="1" applyAlignment="1">
      <alignment horizontal="left" vertical="center"/>
    </xf>
    <xf numFmtId="49" fontId="45" fillId="10" borderId="0" xfId="0" applyNumberFormat="1" applyFont="1" applyFill="1" applyAlignment="1">
      <alignment horizontal="left" vertical="center"/>
    </xf>
    <xf numFmtId="49" fontId="78" fillId="10" borderId="3" xfId="0" applyNumberFormat="1" applyFont="1" applyFill="1" applyBorder="1" applyAlignment="1">
      <alignment horizontal="centerContinuous" vertical="center"/>
    </xf>
    <xf numFmtId="49" fontId="45" fillId="0" borderId="3" xfId="0" applyNumberFormat="1" applyFont="1" applyBorder="1" applyAlignment="1">
      <alignment horizontal="left" vertical="center"/>
    </xf>
    <xf numFmtId="49" fontId="45" fillId="10" borderId="3" xfId="0" applyNumberFormat="1" applyFont="1" applyFill="1" applyBorder="1" applyAlignment="1">
      <alignment horizontal="left" vertical="center"/>
    </xf>
    <xf numFmtId="188" fontId="4" fillId="0" borderId="3" xfId="0" applyNumberFormat="1" applyFont="1" applyBorder="1" applyAlignment="1">
      <alignment horizontal="left" vertical="center"/>
    </xf>
    <xf numFmtId="0" fontId="4" fillId="10" borderId="3" xfId="0" applyFont="1" applyFill="1" applyBorder="1" applyAlignment="1">
      <alignment horizontal="left" vertical="center"/>
    </xf>
    <xf numFmtId="188" fontId="4" fillId="10" borderId="3" xfId="0" applyNumberFormat="1" applyFont="1" applyFill="1" applyBorder="1" applyAlignment="1">
      <alignment horizontal="left" vertical="center"/>
    </xf>
    <xf numFmtId="49" fontId="45" fillId="10" borderId="5" xfId="2" applyNumberFormat="1" applyFont="1" applyFill="1" applyBorder="1" applyAlignment="1">
      <alignment horizontal="left"/>
    </xf>
    <xf numFmtId="49" fontId="45" fillId="0" borderId="5" xfId="0" applyNumberFormat="1" applyFont="1" applyBorder="1" applyAlignment="1">
      <alignment horizontal="left" vertical="center"/>
    </xf>
    <xf numFmtId="0" fontId="43" fillId="0" borderId="3" xfId="0" applyFont="1" applyBorder="1" applyAlignment="1">
      <alignment vertical="center"/>
    </xf>
    <xf numFmtId="0" fontId="43" fillId="10" borderId="3" xfId="0" applyFont="1" applyFill="1" applyBorder="1" applyAlignment="1">
      <alignment horizontal="left" vertical="center"/>
    </xf>
    <xf numFmtId="49" fontId="45" fillId="10" borderId="3" xfId="2" applyNumberFormat="1" applyFont="1" applyFill="1" applyBorder="1" applyAlignment="1">
      <alignment horizontal="left"/>
    </xf>
    <xf numFmtId="0" fontId="102" fillId="0" borderId="97" xfId="0" applyFont="1" applyBorder="1" applyAlignment="1">
      <alignment horizontal="center" vertical="center"/>
    </xf>
    <xf numFmtId="0" fontId="100" fillId="0" borderId="97" xfId="0" applyFont="1" applyBorder="1" applyAlignment="1">
      <alignment vertical="top"/>
    </xf>
    <xf numFmtId="0" fontId="102" fillId="0" borderId="97" xfId="0" applyFont="1" applyBorder="1" applyAlignment="1">
      <alignment vertical="top"/>
    </xf>
    <xf numFmtId="176" fontId="9" fillId="0" borderId="6" xfId="0" applyNumberFormat="1" applyFont="1" applyBorder="1" applyAlignment="1">
      <alignment horizontal="left" vertical="center"/>
    </xf>
    <xf numFmtId="176" fontId="9" fillId="0" borderId="3" xfId="0" applyNumberFormat="1" applyFont="1" applyBorder="1" applyAlignment="1">
      <alignment horizontal="left" vertical="center"/>
    </xf>
    <xf numFmtId="0" fontId="124" fillId="0" borderId="0" xfId="0" applyFont="1" applyAlignment="1">
      <alignment vertical="center"/>
    </xf>
    <xf numFmtId="0" fontId="65" fillId="0" borderId="0" xfId="0" applyFont="1" applyAlignment="1">
      <alignment vertical="center"/>
    </xf>
    <xf numFmtId="0" fontId="127" fillId="0" borderId="0" xfId="0" applyFont="1" applyAlignment="1">
      <alignment horizontal="center" vertical="center"/>
    </xf>
    <xf numFmtId="0" fontId="128" fillId="0" borderId="0" xfId="0" applyFont="1" applyAlignment="1">
      <alignment horizontal="center" vertical="center"/>
    </xf>
    <xf numFmtId="0" fontId="127" fillId="9" borderId="0" xfId="0" applyFont="1" applyFill="1" applyAlignment="1">
      <alignment horizontal="center" vertical="center"/>
    </xf>
    <xf numFmtId="0" fontId="65" fillId="0" borderId="0" xfId="0" applyFont="1" applyAlignment="1">
      <alignment horizontal="right" vertical="center"/>
    </xf>
    <xf numFmtId="49" fontId="130" fillId="0" borderId="8" xfId="2" applyNumberFormat="1" applyFont="1" applyBorder="1" applyAlignment="1">
      <alignment horizontal="left" vertical="center"/>
    </xf>
    <xf numFmtId="49" fontId="3" fillId="0" borderId="0" xfId="0" applyNumberFormat="1" applyFont="1" applyAlignment="1">
      <alignment horizontal="centerContinuous" vertical="center"/>
    </xf>
    <xf numFmtId="49" fontId="3" fillId="9" borderId="0" xfId="2" applyNumberFormat="1" applyFont="1" applyFill="1" applyAlignment="1">
      <alignment horizontal="center"/>
    </xf>
    <xf numFmtId="49" fontId="78" fillId="0" borderId="0" xfId="2" applyNumberFormat="1" applyFont="1" applyAlignment="1">
      <alignment horizontal="centerContinuous"/>
    </xf>
    <xf numFmtId="49" fontId="65" fillId="0" borderId="0" xfId="0" applyNumberFormat="1" applyFont="1" applyAlignment="1">
      <alignment horizontal="left" vertical="center"/>
    </xf>
    <xf numFmtId="0" fontId="127" fillId="0" borderId="0" xfId="0" applyFont="1" applyAlignment="1">
      <alignment vertical="center"/>
    </xf>
    <xf numFmtId="0" fontId="132" fillId="0" borderId="0" xfId="0" applyFont="1" applyAlignment="1">
      <alignment horizontal="center" vertical="center"/>
    </xf>
    <xf numFmtId="0" fontId="133" fillId="0" borderId="0" xfId="0" applyFont="1" applyAlignment="1">
      <alignment horizontal="center" vertical="center"/>
    </xf>
    <xf numFmtId="0" fontId="134" fillId="0" borderId="0" xfId="0" applyFont="1" applyAlignment="1">
      <alignment horizontal="center" vertical="center"/>
    </xf>
    <xf numFmtId="0" fontId="70" fillId="0" borderId="0" xfId="0" applyFont="1" applyAlignment="1">
      <alignment horizontal="center" vertical="center"/>
    </xf>
    <xf numFmtId="49" fontId="65" fillId="0" borderId="0" xfId="0" applyNumberFormat="1" applyFont="1" applyAlignment="1">
      <alignment horizontal="center" vertical="center"/>
    </xf>
    <xf numFmtId="49" fontId="133" fillId="0" borderId="0" xfId="0" applyNumberFormat="1" applyFont="1" applyAlignment="1">
      <alignment horizontal="center" vertical="center"/>
    </xf>
    <xf numFmtId="0" fontId="135" fillId="0" borderId="0" xfId="0" applyFont="1" applyAlignment="1">
      <alignment vertical="center"/>
    </xf>
    <xf numFmtId="49" fontId="136" fillId="0" borderId="0" xfId="0" applyNumberFormat="1" applyFont="1" applyAlignment="1">
      <alignment horizontal="center" vertical="center" shrinkToFit="1"/>
    </xf>
    <xf numFmtId="0" fontId="137" fillId="0" borderId="0" xfId="0" applyFont="1" applyAlignment="1">
      <alignment horizontal="center" vertical="center"/>
    </xf>
    <xf numFmtId="0" fontId="133" fillId="0" borderId="0" xfId="0" applyFont="1" applyAlignment="1">
      <alignment vertical="center"/>
    </xf>
    <xf numFmtId="0" fontId="127" fillId="0" borderId="0" xfId="0" applyFont="1" applyAlignment="1">
      <alignment horizontal="left" vertical="center" shrinkToFit="1"/>
    </xf>
    <xf numFmtId="0" fontId="138" fillId="0" borderId="0" xfId="0" applyFont="1" applyAlignment="1">
      <alignment vertical="center"/>
    </xf>
    <xf numFmtId="0" fontId="139" fillId="0" borderId="0" xfId="0" applyFont="1" applyAlignment="1">
      <alignment vertical="center"/>
    </xf>
    <xf numFmtId="196" fontId="127" fillId="0" borderId="0" xfId="0" applyNumberFormat="1" applyFont="1" applyAlignment="1">
      <alignment horizontal="left" vertical="center" shrinkToFit="1"/>
    </xf>
    <xf numFmtId="0" fontId="140" fillId="0" borderId="0" xfId="0" applyFont="1" applyAlignment="1">
      <alignment horizontal="left"/>
    </xf>
    <xf numFmtId="49" fontId="65" fillId="0" borderId="0" xfId="0" applyNumberFormat="1" applyFont="1" applyAlignment="1">
      <alignment vertical="center"/>
    </xf>
    <xf numFmtId="49" fontId="65" fillId="0" borderId="6" xfId="0" applyNumberFormat="1" applyFont="1" applyBorder="1" applyAlignment="1">
      <alignment horizontal="center" vertical="center"/>
    </xf>
    <xf numFmtId="176" fontId="65" fillId="0" borderId="0" xfId="0" applyNumberFormat="1" applyFont="1" applyAlignment="1">
      <alignment horizontal="right" vertical="center"/>
    </xf>
    <xf numFmtId="176" fontId="65" fillId="0" borderId="98" xfId="0" applyNumberFormat="1" applyFont="1" applyBorder="1" applyAlignment="1">
      <alignment horizontal="right" vertical="center"/>
    </xf>
    <xf numFmtId="176" fontId="65" fillId="9" borderId="98" xfId="0" applyNumberFormat="1" applyFont="1" applyFill="1" applyBorder="1" applyAlignment="1">
      <alignment horizontal="right" vertical="center"/>
    </xf>
    <xf numFmtId="183" fontId="133" fillId="0" borderId="98" xfId="0" applyNumberFormat="1" applyFont="1" applyBorder="1" applyAlignment="1">
      <alignment horizontal="right" vertical="center"/>
    </xf>
    <xf numFmtId="49" fontId="65" fillId="0" borderId="7" xfId="0" applyNumberFormat="1" applyFont="1" applyBorder="1" applyAlignment="1">
      <alignment horizontal="center" vertical="center"/>
    </xf>
    <xf numFmtId="176" fontId="65" fillId="0" borderId="99" xfId="0" applyNumberFormat="1" applyFont="1" applyBorder="1" applyAlignment="1">
      <alignment horizontal="right" vertical="center"/>
    </xf>
    <xf numFmtId="176" fontId="65" fillId="9" borderId="99" xfId="0" applyNumberFormat="1" applyFont="1" applyFill="1" applyBorder="1" applyAlignment="1">
      <alignment horizontal="right" vertical="center"/>
    </xf>
    <xf numFmtId="183" fontId="133" fillId="0" borderId="99" xfId="0" applyNumberFormat="1" applyFont="1" applyBorder="1" applyAlignment="1">
      <alignment horizontal="right" vertical="center"/>
    </xf>
    <xf numFmtId="176" fontId="65" fillId="9" borderId="0" xfId="0" applyNumberFormat="1" applyFont="1" applyFill="1" applyAlignment="1">
      <alignment horizontal="right" vertical="center"/>
    </xf>
    <xf numFmtId="183" fontId="133" fillId="0" borderId="0" xfId="0" applyNumberFormat="1" applyFont="1" applyAlignment="1">
      <alignment horizontal="right" vertical="center"/>
    </xf>
    <xf numFmtId="203" fontId="65" fillId="0" borderId="0" xfId="0" applyNumberFormat="1" applyFont="1" applyAlignment="1">
      <alignment horizontal="right" vertical="center"/>
    </xf>
    <xf numFmtId="203" fontId="65" fillId="0" borderId="99" xfId="0" applyNumberFormat="1" applyFont="1" applyBorder="1" applyAlignment="1">
      <alignment horizontal="right" vertical="center"/>
    </xf>
    <xf numFmtId="203" fontId="65" fillId="9" borderId="99" xfId="0" applyNumberFormat="1" applyFont="1" applyFill="1" applyBorder="1" applyAlignment="1">
      <alignment horizontal="right" vertical="center"/>
    </xf>
    <xf numFmtId="0" fontId="65" fillId="0" borderId="19" xfId="0" applyFont="1" applyBorder="1" applyAlignment="1">
      <alignment horizontal="left" vertical="center" indent="1"/>
    </xf>
    <xf numFmtId="176" fontId="65" fillId="0" borderId="85" xfId="0" applyNumberFormat="1" applyFont="1" applyBorder="1" applyAlignment="1">
      <alignment horizontal="right" vertical="center"/>
    </xf>
    <xf numFmtId="176" fontId="65" fillId="9" borderId="85" xfId="0" applyNumberFormat="1" applyFont="1" applyFill="1" applyBorder="1" applyAlignment="1">
      <alignment horizontal="right" vertical="center"/>
    </xf>
    <xf numFmtId="183" fontId="133" fillId="0" borderId="85" xfId="0" applyNumberFormat="1" applyFont="1" applyBorder="1" applyAlignment="1">
      <alignment horizontal="right" vertical="center"/>
    </xf>
    <xf numFmtId="0" fontId="65" fillId="0" borderId="3" xfId="0" applyFont="1" applyBorder="1" applyAlignment="1">
      <alignment horizontal="left" vertical="center" indent="1"/>
    </xf>
    <xf numFmtId="176" fontId="65" fillId="0" borderId="3" xfId="0" applyNumberFormat="1" applyFont="1" applyBorder="1" applyAlignment="1">
      <alignment horizontal="right" vertical="center"/>
    </xf>
    <xf numFmtId="176" fontId="65" fillId="9" borderId="3" xfId="0" applyNumberFormat="1" applyFont="1" applyFill="1" applyBorder="1" applyAlignment="1">
      <alignment horizontal="right" vertical="center"/>
    </xf>
    <xf numFmtId="183" fontId="133" fillId="0" borderId="3" xfId="0" applyNumberFormat="1" applyFont="1" applyBorder="1" applyAlignment="1">
      <alignment horizontal="right" vertical="center"/>
    </xf>
    <xf numFmtId="0" fontId="65" fillId="0" borderId="25" xfId="0" applyFont="1" applyBorder="1" applyAlignment="1">
      <alignment horizontal="left" vertical="center" indent="2"/>
    </xf>
    <xf numFmtId="176" fontId="65" fillId="0" borderId="100" xfId="0" applyNumberFormat="1" applyFont="1" applyBorder="1" applyAlignment="1">
      <alignment horizontal="right" vertical="center"/>
    </xf>
    <xf numFmtId="176" fontId="65" fillId="9" borderId="100" xfId="0" applyNumberFormat="1" applyFont="1" applyFill="1" applyBorder="1" applyAlignment="1">
      <alignment horizontal="right" vertical="center"/>
    </xf>
    <xf numFmtId="183" fontId="133" fillId="0" borderId="100" xfId="0" applyNumberFormat="1" applyFont="1" applyBorder="1" applyAlignment="1">
      <alignment horizontal="right" vertical="center"/>
    </xf>
    <xf numFmtId="176" fontId="65" fillId="0" borderId="101" xfId="0" applyNumberFormat="1" applyFont="1" applyBorder="1" applyAlignment="1">
      <alignment horizontal="right" vertical="center"/>
    </xf>
    <xf numFmtId="176" fontId="65" fillId="9" borderId="101" xfId="0" applyNumberFormat="1" applyFont="1" applyFill="1" applyBorder="1" applyAlignment="1">
      <alignment horizontal="right" vertical="center"/>
    </xf>
    <xf numFmtId="183" fontId="133" fillId="0" borderId="101" xfId="0" applyNumberFormat="1" applyFont="1" applyBorder="1" applyAlignment="1">
      <alignment horizontal="right" vertical="center"/>
    </xf>
    <xf numFmtId="0" fontId="65" fillId="0" borderId="19" xfId="0" applyFont="1" applyBorder="1" applyAlignment="1">
      <alignment horizontal="left" vertical="center" indent="2"/>
    </xf>
    <xf numFmtId="176" fontId="65" fillId="9" borderId="7" xfId="0" applyNumberFormat="1" applyFont="1" applyFill="1" applyBorder="1" applyAlignment="1">
      <alignment horizontal="right" vertical="center"/>
    </xf>
    <xf numFmtId="183" fontId="133" fillId="0" borderId="7" xfId="0" applyNumberFormat="1" applyFont="1" applyBorder="1" applyAlignment="1">
      <alignment horizontal="right" vertical="center"/>
    </xf>
    <xf numFmtId="0" fontId="65" fillId="0" borderId="0" xfId="0" applyFont="1" applyAlignment="1">
      <alignment horizontal="left" vertical="center" indent="2"/>
    </xf>
    <xf numFmtId="0" fontId="65" fillId="0" borderId="8" xfId="0" applyFont="1" applyBorder="1" applyAlignment="1">
      <alignment horizontal="left" vertical="center" indent="2"/>
    </xf>
    <xf numFmtId="176" fontId="65" fillId="9" borderId="8" xfId="0" applyNumberFormat="1" applyFont="1" applyFill="1" applyBorder="1" applyAlignment="1">
      <alignment horizontal="right" vertical="center"/>
    </xf>
    <xf numFmtId="183" fontId="133" fillId="0" borderId="8" xfId="0" applyNumberFormat="1" applyFont="1" applyBorder="1" applyAlignment="1">
      <alignment horizontal="right" vertical="center"/>
    </xf>
    <xf numFmtId="176" fontId="65" fillId="0" borderId="6" xfId="0" applyNumberFormat="1" applyFont="1" applyBorder="1" applyAlignment="1">
      <alignment horizontal="right" vertical="center"/>
    </xf>
    <xf numFmtId="176" fontId="65" fillId="9" borderId="6" xfId="0" applyNumberFormat="1" applyFont="1" applyFill="1" applyBorder="1" applyAlignment="1">
      <alignment horizontal="right" vertical="center"/>
    </xf>
    <xf numFmtId="183" fontId="133" fillId="0" borderId="6" xfId="0" applyNumberFormat="1" applyFont="1" applyBorder="1" applyAlignment="1">
      <alignment horizontal="right" vertical="center"/>
    </xf>
    <xf numFmtId="0" fontId="141" fillId="0" borderId="7" xfId="0" applyFont="1" applyBorder="1" applyAlignment="1">
      <alignment horizontal="left" vertical="center" indent="1"/>
    </xf>
    <xf numFmtId="49" fontId="65" fillId="0" borderId="8" xfId="0" applyNumberFormat="1" applyFont="1" applyBorder="1" applyAlignment="1">
      <alignment horizontal="center" vertical="center"/>
    </xf>
    <xf numFmtId="0" fontId="140" fillId="14" borderId="0" xfId="0" applyFont="1" applyFill="1" applyAlignment="1">
      <alignment horizontal="left"/>
    </xf>
    <xf numFmtId="0" fontId="65" fillId="0" borderId="102" xfId="0" applyFont="1" applyBorder="1" applyAlignment="1">
      <alignment horizontal="left" indent="2"/>
    </xf>
    <xf numFmtId="0" fontId="65" fillId="0" borderId="103" xfId="0" applyFont="1" applyBorder="1" applyAlignment="1">
      <alignment horizontal="left" indent="2"/>
    </xf>
    <xf numFmtId="0" fontId="65" fillId="0" borderId="104" xfId="0" applyFont="1" applyBorder="1" applyAlignment="1">
      <alignment horizontal="left" indent="2"/>
    </xf>
    <xf numFmtId="0" fontId="65" fillId="0" borderId="102" xfId="0" applyFont="1" applyBorder="1" applyAlignment="1">
      <alignment horizontal="left" vertical="center" indent="2"/>
    </xf>
    <xf numFmtId="0" fontId="65" fillId="0" borderId="103" xfId="0" applyFont="1" applyBorder="1" applyAlignment="1">
      <alignment horizontal="left" vertical="center" indent="1"/>
    </xf>
    <xf numFmtId="0" fontId="65" fillId="0" borderId="104" xfId="0" applyFont="1" applyBorder="1" applyAlignment="1">
      <alignment horizontal="left" vertical="center" indent="1"/>
    </xf>
    <xf numFmtId="0" fontId="65" fillId="0" borderId="103" xfId="0" applyFont="1" applyBorder="1" applyAlignment="1">
      <alignment horizontal="left" vertical="center" indent="2"/>
    </xf>
    <xf numFmtId="0" fontId="65" fillId="0" borderId="104" xfId="0" applyFont="1" applyBorder="1" applyAlignment="1">
      <alignment horizontal="left" vertical="center" indent="2"/>
    </xf>
    <xf numFmtId="0" fontId="65" fillId="0" borderId="99" xfId="0" applyFont="1" applyBorder="1" applyAlignment="1">
      <alignment horizontal="left" vertical="center" indent="2"/>
    </xf>
    <xf numFmtId="0" fontId="65" fillId="0" borderId="7" xfId="0" applyFont="1" applyBorder="1" applyAlignment="1">
      <alignment horizontal="center" vertical="center"/>
    </xf>
    <xf numFmtId="0" fontId="86" fillId="0" borderId="0" xfId="0" applyFont="1" applyAlignment="1">
      <alignment horizontal="left" vertical="center" indent="2"/>
    </xf>
    <xf numFmtId="0" fontId="86" fillId="15" borderId="0" xfId="0" applyFont="1" applyFill="1" applyAlignment="1">
      <alignment horizontal="left" vertical="center" indent="2"/>
    </xf>
    <xf numFmtId="176" fontId="65" fillId="15" borderId="99" xfId="0" applyNumberFormat="1" applyFont="1" applyFill="1" applyBorder="1" applyAlignment="1">
      <alignment horizontal="left" vertical="center"/>
    </xf>
    <xf numFmtId="176" fontId="65" fillId="9" borderId="99" xfId="0" applyNumberFormat="1" applyFont="1" applyFill="1" applyBorder="1" applyAlignment="1">
      <alignment horizontal="left" vertical="center"/>
    </xf>
    <xf numFmtId="183" fontId="133" fillId="15" borderId="99" xfId="0" applyNumberFormat="1" applyFont="1" applyFill="1" applyBorder="1" applyAlignment="1">
      <alignment horizontal="left" vertical="center"/>
    </xf>
    <xf numFmtId="176" fontId="65" fillId="15" borderId="99" xfId="0" applyNumberFormat="1" applyFont="1" applyFill="1" applyBorder="1" applyAlignment="1">
      <alignment horizontal="right" vertical="center"/>
    </xf>
    <xf numFmtId="183" fontId="133" fillId="15" borderId="99" xfId="0" applyNumberFormat="1" applyFont="1" applyFill="1" applyBorder="1" applyAlignment="1">
      <alignment horizontal="right" vertical="center"/>
    </xf>
    <xf numFmtId="0" fontId="142" fillId="0" borderId="0" xfId="0" applyFont="1" applyAlignment="1">
      <alignment vertical="center"/>
    </xf>
    <xf numFmtId="0" fontId="65" fillId="15" borderId="0" xfId="0" applyFont="1" applyFill="1" applyAlignment="1">
      <alignment horizontal="right" vertical="center"/>
    </xf>
    <xf numFmtId="176" fontId="65" fillId="15" borderId="85" xfId="0" applyNumberFormat="1" applyFont="1" applyFill="1" applyBorder="1" applyAlignment="1">
      <alignment horizontal="right" vertical="center"/>
    </xf>
    <xf numFmtId="183" fontId="133" fillId="15" borderId="85" xfId="0" applyNumberFormat="1" applyFont="1" applyFill="1" applyBorder="1" applyAlignment="1">
      <alignment horizontal="right" vertical="center"/>
    </xf>
    <xf numFmtId="0" fontId="65" fillId="0" borderId="6" xfId="0" applyFont="1" applyBorder="1" applyAlignment="1">
      <alignment horizontal="left" vertical="center" indent="2"/>
    </xf>
    <xf numFmtId="0" fontId="65" fillId="0" borderId="7" xfId="0" applyFont="1" applyBorder="1" applyAlignment="1">
      <alignment horizontal="left" vertical="center" indent="3"/>
    </xf>
    <xf numFmtId="0" fontId="86" fillId="15" borderId="102" xfId="0" applyFont="1" applyFill="1" applyBorder="1" applyAlignment="1">
      <alignment horizontal="left" vertical="center" indent="2"/>
    </xf>
    <xf numFmtId="49" fontId="65" fillId="0" borderId="3" xfId="0" applyNumberFormat="1" applyFont="1" applyBorder="1" applyAlignment="1">
      <alignment horizontal="center" vertical="center"/>
    </xf>
    <xf numFmtId="0" fontId="65" fillId="0" borderId="105" xfId="0" applyFont="1" applyBorder="1" applyAlignment="1">
      <alignment horizontal="left" indent="1"/>
    </xf>
    <xf numFmtId="176" fontId="65" fillId="0" borderId="106" xfId="0" applyNumberFormat="1" applyFont="1" applyBorder="1" applyAlignment="1">
      <alignment horizontal="right" vertical="center"/>
    </xf>
    <xf numFmtId="176" fontId="65" fillId="9" borderId="106" xfId="0" applyNumberFormat="1" applyFont="1" applyFill="1" applyBorder="1" applyAlignment="1">
      <alignment horizontal="right" vertical="center"/>
    </xf>
    <xf numFmtId="183" fontId="133" fillId="0" borderId="106" xfId="0" applyNumberFormat="1" applyFont="1" applyBorder="1" applyAlignment="1">
      <alignment horizontal="right" vertical="center"/>
    </xf>
    <xf numFmtId="0" fontId="65" fillId="0" borderId="7" xfId="0" applyFont="1" applyBorder="1" applyAlignment="1">
      <alignment horizontal="left" indent="1"/>
    </xf>
    <xf numFmtId="0" fontId="65" fillId="0" borderId="3" xfId="0" applyFont="1" applyBorder="1" applyAlignment="1">
      <alignment horizontal="left" indent="1"/>
    </xf>
    <xf numFmtId="0" fontId="70" fillId="0" borderId="0" xfId="0" applyFont="1" applyAlignment="1">
      <alignment vertical="center"/>
    </xf>
    <xf numFmtId="0" fontId="65" fillId="0" borderId="25" xfId="0" applyFont="1" applyBorder="1" applyAlignment="1">
      <alignment horizontal="left" indent="2"/>
    </xf>
    <xf numFmtId="0" fontId="65" fillId="0" borderId="7" xfId="0" applyFont="1" applyBorder="1" applyAlignment="1">
      <alignment horizontal="left" indent="2"/>
    </xf>
    <xf numFmtId="0" fontId="86" fillId="0" borderId="19" xfId="0" applyFont="1" applyBorder="1" applyAlignment="1">
      <alignment horizontal="left" vertical="center" indent="3"/>
    </xf>
    <xf numFmtId="0" fontId="86" fillId="0" borderId="0" xfId="0" applyFont="1" applyAlignment="1">
      <alignment horizontal="left" vertical="center" indent="3"/>
    </xf>
    <xf numFmtId="0" fontId="65" fillId="0" borderId="7" xfId="0" applyFont="1" applyBorder="1" applyAlignment="1">
      <alignment horizontal="left" indent="3"/>
    </xf>
    <xf numFmtId="0" fontId="65" fillId="0" borderId="25" xfId="0" applyFont="1" applyBorder="1" applyAlignment="1">
      <alignment horizontal="left" indent="1"/>
    </xf>
    <xf numFmtId="0" fontId="65" fillId="0" borderId="19" xfId="0" applyFont="1" applyBorder="1" applyAlignment="1">
      <alignment horizontal="left" indent="1"/>
    </xf>
    <xf numFmtId="0" fontId="140" fillId="0" borderId="0" xfId="0" applyFont="1" applyAlignment="1">
      <alignment vertical="center"/>
    </xf>
    <xf numFmtId="0" fontId="65" fillId="0" borderId="8" xfId="0" applyFont="1" applyBorder="1" applyAlignment="1">
      <alignment horizontal="center" vertical="center"/>
    </xf>
    <xf numFmtId="196" fontId="65" fillId="0" borderId="0" xfId="0" applyNumberFormat="1" applyFont="1" applyAlignment="1">
      <alignment horizontal="right" vertical="center"/>
    </xf>
    <xf numFmtId="0" fontId="65" fillId="0" borderId="4" xfId="0" applyFont="1" applyBorder="1" applyAlignment="1">
      <alignment horizontal="center" vertical="center"/>
    </xf>
    <xf numFmtId="49" fontId="65" fillId="0" borderId="4" xfId="0" applyNumberFormat="1" applyFont="1" applyBorder="1" applyAlignment="1">
      <alignment horizontal="center" vertical="center"/>
    </xf>
    <xf numFmtId="0" fontId="86" fillId="0" borderId="4" xfId="0" applyFont="1" applyBorder="1" applyAlignment="1">
      <alignment horizontal="left"/>
    </xf>
    <xf numFmtId="196" fontId="65" fillId="0" borderId="0" xfId="0" applyNumberFormat="1" applyFont="1" applyAlignment="1">
      <alignment vertical="center" shrinkToFit="1"/>
    </xf>
    <xf numFmtId="183" fontId="133" fillId="0" borderId="0" xfId="0" applyNumberFormat="1" applyFont="1" applyAlignment="1">
      <alignment vertical="center" shrinkToFit="1"/>
    </xf>
    <xf numFmtId="0" fontId="65" fillId="0" borderId="5" xfId="0" applyFont="1" applyBorder="1" applyAlignment="1">
      <alignment horizontal="center" vertical="center"/>
    </xf>
    <xf numFmtId="49" fontId="65" fillId="0" borderId="5" xfId="0" applyNumberFormat="1" applyFont="1" applyBorder="1" applyAlignment="1">
      <alignment horizontal="center" vertical="center"/>
    </xf>
    <xf numFmtId="0" fontId="143" fillId="0" borderId="0" xfId="0" applyFont="1" applyAlignment="1">
      <alignment vertical="center"/>
    </xf>
    <xf numFmtId="0" fontId="139" fillId="0" borderId="0" xfId="0" applyFont="1" applyAlignment="1">
      <alignment horizontal="left"/>
    </xf>
    <xf numFmtId="0" fontId="65" fillId="0" borderId="6" xfId="0" applyFont="1" applyBorder="1" applyAlignment="1">
      <alignment horizontal="center" vertical="center"/>
    </xf>
    <xf numFmtId="0" fontId="86" fillId="0" borderId="4" xfId="0" applyFont="1" applyBorder="1" applyAlignment="1">
      <alignment horizontal="left" vertical="center"/>
    </xf>
    <xf numFmtId="176" fontId="65" fillId="0" borderId="4" xfId="0" applyNumberFormat="1" applyFont="1" applyBorder="1" applyAlignment="1">
      <alignment horizontal="right" vertical="center"/>
    </xf>
    <xf numFmtId="176" fontId="65" fillId="9" borderId="4" xfId="0" applyNumberFormat="1" applyFont="1" applyFill="1" applyBorder="1" applyAlignment="1">
      <alignment horizontal="right" vertical="center"/>
    </xf>
    <xf numFmtId="183" fontId="133" fillId="0" borderId="4" xfId="0" applyNumberFormat="1" applyFont="1" applyBorder="1" applyAlignment="1">
      <alignment horizontal="right" vertical="center"/>
    </xf>
    <xf numFmtId="0" fontId="65" fillId="0" borderId="25" xfId="0" applyFont="1" applyBorder="1" applyAlignment="1">
      <alignment horizontal="center" vertical="center"/>
    </xf>
    <xf numFmtId="49" fontId="65" fillId="0" borderId="25" xfId="0" applyNumberFormat="1" applyFont="1" applyBorder="1" applyAlignment="1">
      <alignment horizontal="center" vertical="center"/>
    </xf>
    <xf numFmtId="0" fontId="144" fillId="0" borderId="0" xfId="0" applyFont="1" applyAlignment="1">
      <alignment vertical="center"/>
    </xf>
    <xf numFmtId="0" fontId="86" fillId="0" borderId="3" xfId="0" applyFont="1" applyBorder="1" applyAlignment="1">
      <alignment horizontal="left" vertical="center"/>
    </xf>
    <xf numFmtId="0" fontId="141" fillId="0" borderId="7" xfId="0" applyFont="1" applyBorder="1" applyAlignment="1">
      <alignment horizontal="left" vertical="center" indent="2"/>
    </xf>
    <xf numFmtId="0" fontId="86" fillId="0" borderId="19" xfId="0" applyFont="1" applyBorder="1" applyAlignment="1">
      <alignment horizontal="left" vertical="center" indent="2"/>
    </xf>
    <xf numFmtId="176" fontId="65" fillId="0" borderId="0" xfId="0" applyNumberFormat="1" applyFont="1" applyAlignment="1">
      <alignment horizontal="left" vertical="center"/>
    </xf>
    <xf numFmtId="0" fontId="86" fillId="15" borderId="0" xfId="0" applyFont="1" applyFill="1" applyAlignment="1">
      <alignment horizontal="left" vertical="center" indent="3"/>
    </xf>
    <xf numFmtId="0" fontId="65" fillId="0" borderId="25" xfId="0" applyFont="1" applyBorder="1" applyAlignment="1">
      <alignment horizontal="left" vertical="center" indent="1"/>
    </xf>
    <xf numFmtId="0" fontId="65" fillId="0" borderId="19" xfId="0" applyFont="1" applyBorder="1" applyAlignment="1">
      <alignment horizontal="center" vertical="center"/>
    </xf>
    <xf numFmtId="49" fontId="65" fillId="0" borderId="19" xfId="0" applyNumberFormat="1" applyFont="1" applyBorder="1" applyAlignment="1">
      <alignment horizontal="center" vertical="center"/>
    </xf>
    <xf numFmtId="0" fontId="86" fillId="0" borderId="5" xfId="0" applyFont="1" applyBorder="1" applyAlignment="1">
      <alignment horizontal="left" vertical="center" indent="1"/>
    </xf>
    <xf numFmtId="196" fontId="127" fillId="0" borderId="0" xfId="0" applyNumberFormat="1" applyFont="1" applyAlignment="1">
      <alignment horizontal="right" vertical="center"/>
    </xf>
    <xf numFmtId="176" fontId="65" fillId="0" borderId="5" xfId="0" applyNumberFormat="1" applyFont="1" applyBorder="1" applyAlignment="1">
      <alignment horizontal="right" vertical="center"/>
    </xf>
    <xf numFmtId="176" fontId="65" fillId="9" borderId="5" xfId="0" applyNumberFormat="1" applyFont="1" applyFill="1" applyBorder="1" applyAlignment="1">
      <alignment horizontal="right" vertical="center"/>
    </xf>
    <xf numFmtId="183" fontId="133" fillId="0" borderId="5" xfId="0" applyNumberFormat="1" applyFont="1" applyBorder="1" applyAlignment="1">
      <alignment horizontal="right" vertical="center"/>
    </xf>
    <xf numFmtId="183" fontId="132" fillId="0" borderId="0" xfId="0" applyNumberFormat="1" applyFont="1" applyAlignment="1">
      <alignment horizontal="left" vertical="center" shrinkToFit="1"/>
    </xf>
    <xf numFmtId="0" fontId="139" fillId="0" borderId="0" xfId="0" applyFont="1" applyAlignment="1">
      <alignment horizontal="left" vertical="center"/>
    </xf>
    <xf numFmtId="0" fontId="140" fillId="14" borderId="0" xfId="0" applyFont="1" applyFill="1" applyAlignment="1">
      <alignment horizontal="left" vertical="center"/>
    </xf>
    <xf numFmtId="176" fontId="65" fillId="0" borderId="0" xfId="0" applyNumberFormat="1" applyFont="1" applyAlignment="1">
      <alignment horizontal="left" vertical="center" shrinkToFit="1"/>
    </xf>
    <xf numFmtId="183" fontId="133" fillId="0" borderId="0" xfId="0" applyNumberFormat="1" applyFont="1" applyAlignment="1">
      <alignment horizontal="left" vertical="center" shrinkToFit="1"/>
    </xf>
    <xf numFmtId="0" fontId="65" fillId="0" borderId="107" xfId="0" applyFont="1" applyBorder="1" applyAlignment="1">
      <alignment horizontal="left" indent="1"/>
    </xf>
    <xf numFmtId="0" fontId="65" fillId="0" borderId="108" xfId="0" applyFont="1" applyBorder="1" applyAlignment="1">
      <alignment horizontal="left" indent="1"/>
    </xf>
    <xf numFmtId="0" fontId="65" fillId="0" borderId="109" xfId="0" applyFont="1" applyBorder="1" applyAlignment="1">
      <alignment horizontal="left" indent="1"/>
    </xf>
    <xf numFmtId="0" fontId="65" fillId="0" borderId="110" xfId="0" applyFont="1" applyBorder="1" applyAlignment="1">
      <alignment horizontal="left" indent="1"/>
    </xf>
    <xf numFmtId="176" fontId="65" fillId="0" borderId="110" xfId="0" applyNumberFormat="1" applyFont="1" applyBorder="1" applyAlignment="1">
      <alignment horizontal="right" vertical="center"/>
    </xf>
    <xf numFmtId="176" fontId="65" fillId="9" borderId="110" xfId="0" applyNumberFormat="1" applyFont="1" applyFill="1" applyBorder="1" applyAlignment="1">
      <alignment horizontal="right" vertical="center"/>
    </xf>
    <xf numFmtId="183" fontId="133" fillId="0" borderId="110" xfId="0" applyNumberFormat="1" applyFont="1" applyBorder="1" applyAlignment="1">
      <alignment horizontal="right" vertical="center"/>
    </xf>
    <xf numFmtId="0" fontId="65" fillId="0" borderId="111" xfId="0" applyFont="1" applyBorder="1" applyAlignment="1">
      <alignment horizontal="left" indent="2"/>
    </xf>
    <xf numFmtId="0" fontId="65" fillId="0" borderId="108" xfId="0" applyFont="1" applyBorder="1" applyAlignment="1">
      <alignment horizontal="left" indent="2"/>
    </xf>
    <xf numFmtId="0" fontId="86" fillId="0" borderId="3" xfId="0" applyFont="1" applyBorder="1" applyAlignment="1">
      <alignment horizontal="left" indent="1"/>
    </xf>
    <xf numFmtId="0" fontId="86" fillId="0" borderId="5" xfId="0" applyFont="1" applyBorder="1" applyAlignment="1">
      <alignment horizontal="left"/>
    </xf>
    <xf numFmtId="0" fontId="65" fillId="0" borderId="107" xfId="0" applyFont="1" applyBorder="1" applyAlignment="1">
      <alignment horizontal="left" vertical="center" indent="1"/>
    </xf>
    <xf numFmtId="0" fontId="65" fillId="0" borderId="108" xfId="0" applyFont="1" applyBorder="1" applyAlignment="1">
      <alignment horizontal="left" vertical="center" indent="1"/>
    </xf>
    <xf numFmtId="0" fontId="86" fillId="0" borderId="108" xfId="0" applyFont="1" applyBorder="1" applyAlignment="1">
      <alignment horizontal="left" vertical="center" indent="1"/>
    </xf>
    <xf numFmtId="0" fontId="65" fillId="0" borderId="108" xfId="0" applyFont="1" applyBorder="1" applyAlignment="1">
      <alignment horizontal="left" vertical="center" indent="2"/>
    </xf>
    <xf numFmtId="0" fontId="86" fillId="0" borderId="109" xfId="0" applyFont="1" applyBorder="1" applyAlignment="1">
      <alignment horizontal="left" vertical="center" indent="2"/>
    </xf>
    <xf numFmtId="0" fontId="86" fillId="15" borderId="111" xfId="0" applyFont="1" applyFill="1" applyBorder="1" applyAlignment="1">
      <alignment horizontal="left" vertical="center" indent="2"/>
    </xf>
    <xf numFmtId="0" fontId="65" fillId="0" borderId="109" xfId="0" applyFont="1" applyBorder="1" applyAlignment="1">
      <alignment horizontal="left" vertical="center" indent="1"/>
    </xf>
    <xf numFmtId="0" fontId="86" fillId="0" borderId="110" xfId="0" applyFont="1" applyBorder="1" applyAlignment="1">
      <alignment horizontal="left" vertical="center" indent="1"/>
    </xf>
    <xf numFmtId="0" fontId="86" fillId="0" borderId="112" xfId="0" applyFont="1" applyBorder="1" applyAlignment="1">
      <alignment horizontal="left"/>
    </xf>
    <xf numFmtId="0" fontId="65" fillId="0" borderId="6" xfId="0" applyFont="1" applyBorder="1" applyAlignment="1">
      <alignment horizontal="left" indent="1"/>
    </xf>
    <xf numFmtId="0" fontId="65" fillId="0" borderId="113" xfId="0" applyFont="1" applyBorder="1" applyAlignment="1">
      <alignment horizontal="left" indent="1"/>
    </xf>
    <xf numFmtId="176" fontId="65" fillId="0" borderId="113" xfId="0" applyNumberFormat="1" applyFont="1" applyBorder="1" applyAlignment="1">
      <alignment horizontal="right" vertical="center"/>
    </xf>
    <xf numFmtId="176" fontId="65" fillId="9" borderId="113" xfId="0" applyNumberFormat="1" applyFont="1" applyFill="1" applyBorder="1" applyAlignment="1">
      <alignment horizontal="right" vertical="center"/>
    </xf>
    <xf numFmtId="183" fontId="133" fillId="0" borderId="113" xfId="0" applyNumberFormat="1" applyFont="1" applyBorder="1" applyAlignment="1">
      <alignment horizontal="right" vertical="center"/>
    </xf>
    <xf numFmtId="0" fontId="65" fillId="0" borderId="111" xfId="0" applyFont="1" applyBorder="1" applyAlignment="1">
      <alignment horizontal="left" indent="1"/>
    </xf>
    <xf numFmtId="0" fontId="65" fillId="0" borderId="0" xfId="0" applyFont="1" applyAlignment="1">
      <alignment horizontal="left" indent="1"/>
    </xf>
    <xf numFmtId="0" fontId="65" fillId="0" borderId="0" xfId="0" applyFont="1" applyAlignment="1">
      <alignment horizontal="left"/>
    </xf>
    <xf numFmtId="0" fontId="86" fillId="0" borderId="0" xfId="0" applyFont="1" applyAlignment="1">
      <alignment horizontal="left"/>
    </xf>
    <xf numFmtId="0" fontId="86" fillId="0" borderId="114" xfId="0" applyFont="1" applyBorder="1" applyAlignment="1">
      <alignment horizontal="left"/>
    </xf>
    <xf numFmtId="176" fontId="65" fillId="0" borderId="114" xfId="0" applyNumberFormat="1" applyFont="1" applyBorder="1" applyAlignment="1">
      <alignment horizontal="right" vertical="center"/>
    </xf>
    <xf numFmtId="176" fontId="65" fillId="9" borderId="114" xfId="0" applyNumberFormat="1" applyFont="1" applyFill="1" applyBorder="1" applyAlignment="1">
      <alignment horizontal="right" vertical="center"/>
    </xf>
    <xf numFmtId="183" fontId="133" fillId="0" borderId="114" xfId="0" applyNumberFormat="1" applyFont="1" applyBorder="1" applyAlignment="1">
      <alignment horizontal="right" vertical="center"/>
    </xf>
    <xf numFmtId="0" fontId="65" fillId="0" borderId="108" xfId="3" applyFont="1" applyBorder="1" applyAlignment="1">
      <alignment horizontal="left" indent="2"/>
    </xf>
    <xf numFmtId="0" fontId="65" fillId="0" borderId="6" xfId="0" applyFont="1" applyBorder="1" applyAlignment="1">
      <alignment horizontal="left" indent="2"/>
    </xf>
    <xf numFmtId="0" fontId="65" fillId="0" borderId="8" xfId="0" applyFont="1" applyBorder="1" applyAlignment="1">
      <alignment horizontal="left" indent="2"/>
    </xf>
    <xf numFmtId="0" fontId="65" fillId="0" borderId="0" xfId="0" applyFont="1" applyAlignment="1">
      <alignment horizontal="left" indent="2"/>
    </xf>
    <xf numFmtId="0" fontId="65" fillId="0" borderId="109" xfId="0" applyFont="1" applyBorder="1" applyAlignment="1">
      <alignment horizontal="left" indent="2"/>
    </xf>
    <xf numFmtId="0" fontId="86" fillId="0" borderId="110" xfId="0" applyFont="1" applyBorder="1" applyAlignment="1">
      <alignment horizontal="left"/>
    </xf>
    <xf numFmtId="0" fontId="127" fillId="0" borderId="0" xfId="0" applyFont="1" applyAlignment="1">
      <alignment horizontal="right" vertical="center"/>
    </xf>
    <xf numFmtId="0" fontId="146" fillId="0" borderId="0" xfId="0" applyFont="1" applyAlignment="1">
      <alignment vertical="center"/>
    </xf>
    <xf numFmtId="0" fontId="86" fillId="0" borderId="109" xfId="0" applyFont="1" applyBorder="1" applyAlignment="1">
      <alignment horizontal="left" indent="2"/>
    </xf>
    <xf numFmtId="0" fontId="86" fillId="15" borderId="0" xfId="0" applyFont="1" applyFill="1" applyAlignment="1">
      <alignment horizontal="left" indent="2"/>
    </xf>
    <xf numFmtId="0" fontId="86" fillId="0" borderId="0" xfId="0" applyFont="1" applyAlignment="1">
      <alignment horizontal="left" indent="2"/>
    </xf>
    <xf numFmtId="0" fontId="65" fillId="0" borderId="110" xfId="3" applyFont="1" applyBorder="1" applyAlignment="1">
      <alignment horizontal="left" indent="1"/>
    </xf>
    <xf numFmtId="0" fontId="65" fillId="0" borderId="110" xfId="3" applyFont="1" applyBorder="1">
      <alignment vertical="center"/>
    </xf>
    <xf numFmtId="176" fontId="65" fillId="0" borderId="115" xfId="0" applyNumberFormat="1" applyFont="1" applyBorder="1" applyAlignment="1">
      <alignment horizontal="right" vertical="center"/>
    </xf>
    <xf numFmtId="176" fontId="65" fillId="9" borderId="115" xfId="0" applyNumberFormat="1" applyFont="1" applyFill="1" applyBorder="1" applyAlignment="1">
      <alignment horizontal="right" vertical="center"/>
    </xf>
    <xf numFmtId="183" fontId="133" fillId="0" borderId="115" xfId="0" applyNumberFormat="1" applyFont="1" applyBorder="1" applyAlignment="1">
      <alignment horizontal="right" vertical="center"/>
    </xf>
    <xf numFmtId="0" fontId="86" fillId="0" borderId="116" xfId="3" applyFont="1" applyBorder="1">
      <alignment vertical="center"/>
    </xf>
    <xf numFmtId="0" fontId="86" fillId="0" borderId="117" xfId="0" applyFont="1" applyBorder="1" applyAlignment="1">
      <alignment horizontal="left" vertical="center"/>
    </xf>
    <xf numFmtId="0" fontId="65" fillId="0" borderId="95" xfId="0" applyFont="1" applyBorder="1" applyAlignment="1">
      <alignment horizontal="left" vertical="center" indent="1"/>
    </xf>
    <xf numFmtId="0" fontId="65" fillId="0" borderId="45" xfId="0" applyFont="1" applyBorder="1" applyAlignment="1">
      <alignment horizontal="left" vertical="center" indent="1"/>
    </xf>
    <xf numFmtId="49" fontId="65" fillId="0" borderId="45" xfId="0" applyNumberFormat="1" applyFont="1" applyBorder="1" applyAlignment="1">
      <alignment horizontal="left" vertical="center" indent="1"/>
    </xf>
    <xf numFmtId="0" fontId="65" fillId="0" borderId="46" xfId="0" applyFont="1" applyBorder="1" applyAlignment="1">
      <alignment horizontal="left" vertical="center" indent="1"/>
    </xf>
    <xf numFmtId="0" fontId="86" fillId="0" borderId="116" xfId="3" applyFont="1" applyBorder="1" applyAlignment="1">
      <alignment horizontal="left" vertical="center"/>
    </xf>
    <xf numFmtId="0" fontId="65" fillId="0" borderId="95" xfId="3" applyFont="1" applyBorder="1" applyAlignment="1">
      <alignment horizontal="left" vertical="center" indent="1"/>
    </xf>
    <xf numFmtId="0" fontId="65" fillId="0" borderId="48" xfId="3" applyFont="1" applyBorder="1" applyAlignment="1">
      <alignment horizontal="left" vertical="center" indent="1"/>
    </xf>
    <xf numFmtId="176" fontId="65" fillId="0" borderId="118" xfId="0" applyNumberFormat="1" applyFont="1" applyBorder="1" applyAlignment="1">
      <alignment horizontal="right" vertical="center"/>
    </xf>
    <xf numFmtId="176" fontId="65" fillId="9" borderId="118" xfId="0" applyNumberFormat="1" applyFont="1" applyFill="1" applyBorder="1" applyAlignment="1">
      <alignment horizontal="right" vertical="center"/>
    </xf>
    <xf numFmtId="183" fontId="133" fillId="0" borderId="118" xfId="0" applyNumberFormat="1" applyFont="1" applyBorder="1" applyAlignment="1">
      <alignment horizontal="right" vertical="center"/>
    </xf>
    <xf numFmtId="0" fontId="132" fillId="0" borderId="0" xfId="0" applyFont="1" applyAlignment="1">
      <alignment vertical="center"/>
    </xf>
    <xf numFmtId="183" fontId="133" fillId="0" borderId="0" xfId="0" applyNumberFormat="1" applyFont="1" applyAlignment="1">
      <alignment vertical="center"/>
    </xf>
    <xf numFmtId="0" fontId="65" fillId="9" borderId="0" xfId="0" applyFont="1" applyFill="1" applyAlignment="1">
      <alignment vertical="center"/>
    </xf>
    <xf numFmtId="0" fontId="65" fillId="0" borderId="6" xfId="0" applyFont="1" applyBorder="1" applyAlignment="1">
      <alignment horizontal="center" vertical="center" shrinkToFit="1"/>
    </xf>
    <xf numFmtId="0" fontId="114" fillId="0" borderId="0" xfId="0" applyFont="1" applyAlignment="1">
      <alignment vertical="center"/>
    </xf>
    <xf numFmtId="0" fontId="65" fillId="0" borderId="7" xfId="0" applyFont="1" applyBorder="1" applyAlignment="1">
      <alignment horizontal="center" vertical="center" shrinkToFit="1"/>
    </xf>
    <xf numFmtId="0" fontId="65" fillId="0" borderId="25" xfId="0" applyFont="1" applyBorder="1" applyAlignment="1">
      <alignment horizontal="left" vertical="center"/>
    </xf>
    <xf numFmtId="176" fontId="65" fillId="9" borderId="19" xfId="0" applyNumberFormat="1" applyFont="1" applyFill="1" applyBorder="1" applyAlignment="1">
      <alignment horizontal="right" vertical="center"/>
    </xf>
    <xf numFmtId="183" fontId="133" fillId="0" borderId="19" xfId="0" applyNumberFormat="1" applyFont="1" applyBorder="1" applyAlignment="1">
      <alignment horizontal="right" vertical="center"/>
    </xf>
    <xf numFmtId="0" fontId="65" fillId="0" borderId="8" xfId="0" applyFont="1" applyBorder="1" applyAlignment="1">
      <alignment horizontal="center" vertical="center" shrinkToFit="1"/>
    </xf>
    <xf numFmtId="49" fontId="78" fillId="11" borderId="4" xfId="0" applyNumberFormat="1" applyFont="1" applyFill="1" applyBorder="1" applyAlignment="1">
      <alignment horizontal="center" vertical="center"/>
    </xf>
    <xf numFmtId="49" fontId="78" fillId="0" borderId="5" xfId="0" applyNumberFormat="1" applyFont="1" applyBorder="1" applyAlignment="1">
      <alignment horizontal="center" vertical="center"/>
    </xf>
    <xf numFmtId="49" fontId="78" fillId="11" borderId="5" xfId="0" applyNumberFormat="1" applyFont="1" applyFill="1" applyBorder="1" applyAlignment="1">
      <alignment horizontal="center" vertical="center"/>
    </xf>
    <xf numFmtId="0" fontId="147" fillId="0" borderId="94" xfId="0" applyFont="1" applyBorder="1" applyAlignment="1">
      <alignment horizontal="left" vertical="center"/>
    </xf>
    <xf numFmtId="0" fontId="65" fillId="0" borderId="94" xfId="0" applyFont="1" applyBorder="1" applyAlignment="1">
      <alignment vertical="center"/>
    </xf>
    <xf numFmtId="0" fontId="5" fillId="0" borderId="94" xfId="0" applyFont="1" applyBorder="1" applyAlignment="1">
      <alignment vertical="center"/>
    </xf>
    <xf numFmtId="0" fontId="4" fillId="0" borderId="94" xfId="0" applyFont="1" applyBorder="1" applyAlignment="1">
      <alignment vertical="center"/>
    </xf>
    <xf numFmtId="0" fontId="16" fillId="0" borderId="94" xfId="0" applyFont="1" applyBorder="1" applyAlignment="1">
      <alignment horizontal="right" vertical="center"/>
    </xf>
    <xf numFmtId="0" fontId="9" fillId="0" borderId="0" xfId="0" applyFont="1" applyAlignment="1">
      <alignment horizontal="left" vertical="center" indent="2"/>
    </xf>
    <xf numFmtId="0" fontId="9" fillId="0" borderId="6" xfId="0" applyFont="1" applyBorder="1" applyAlignment="1">
      <alignment horizontal="left" vertical="center" indent="3"/>
    </xf>
    <xf numFmtId="176" fontId="4" fillId="11" borderId="6" xfId="0" applyNumberFormat="1" applyFont="1" applyFill="1" applyBorder="1" applyAlignment="1">
      <alignment vertical="center"/>
    </xf>
    <xf numFmtId="0" fontId="9" fillId="0" borderId="7" xfId="0" applyFont="1" applyBorder="1" applyAlignment="1">
      <alignment horizontal="left" vertical="center" indent="3"/>
    </xf>
    <xf numFmtId="176" fontId="4" fillId="11" borderId="7" xfId="0" applyNumberFormat="1" applyFont="1" applyFill="1" applyBorder="1" applyAlignment="1">
      <alignment vertical="center"/>
    </xf>
    <xf numFmtId="183" fontId="148" fillId="0" borderId="7" xfId="0" applyNumberFormat="1" applyFont="1" applyBorder="1" applyAlignment="1">
      <alignment horizontal="right" vertical="center"/>
    </xf>
    <xf numFmtId="0" fontId="9" fillId="0" borderId="8" xfId="0" applyFont="1" applyBorder="1" applyAlignment="1">
      <alignment horizontal="left" vertical="center" indent="3"/>
    </xf>
    <xf numFmtId="176" fontId="4" fillId="11" borderId="8" xfId="0" applyNumberFormat="1" applyFont="1" applyFill="1" applyBorder="1" applyAlignment="1">
      <alignment vertical="center"/>
    </xf>
    <xf numFmtId="183" fontId="148" fillId="0" borderId="8" xfId="0" applyNumberFormat="1" applyFont="1" applyBorder="1" applyAlignment="1">
      <alignment horizontal="right" vertical="center"/>
    </xf>
    <xf numFmtId="183" fontId="148" fillId="0" borderId="0" xfId="0" applyNumberFormat="1" applyFont="1" applyAlignment="1">
      <alignment horizontal="right" vertical="center"/>
    </xf>
    <xf numFmtId="183" fontId="148" fillId="0" borderId="6" xfId="0" applyNumberFormat="1" applyFont="1" applyBorder="1" applyAlignment="1">
      <alignment horizontal="right" vertical="center"/>
    </xf>
    <xf numFmtId="0" fontId="65" fillId="0" borderId="6" xfId="0" applyFont="1" applyBorder="1" applyAlignment="1">
      <alignment horizontal="left" vertical="center" indent="3"/>
    </xf>
    <xf numFmtId="0" fontId="65" fillId="0" borderId="7" xfId="0" applyFont="1" applyBorder="1" applyAlignment="1">
      <alignment horizontal="left" vertical="center" indent="4"/>
    </xf>
    <xf numFmtId="0" fontId="9" fillId="0" borderId="4" xfId="0" applyFont="1" applyBorder="1" applyAlignment="1">
      <alignment horizontal="left" vertical="center" indent="2"/>
    </xf>
    <xf numFmtId="176" fontId="4" fillId="11" borderId="19" xfId="0" applyNumberFormat="1" applyFont="1" applyFill="1" applyBorder="1" applyAlignment="1">
      <alignment horizontal="right" vertical="center"/>
    </xf>
    <xf numFmtId="183" fontId="148" fillId="0" borderId="19" xfId="0" applyNumberFormat="1" applyFont="1" applyBorder="1" applyAlignment="1">
      <alignment horizontal="right" vertical="center"/>
    </xf>
    <xf numFmtId="0" fontId="70" fillId="0" borderId="5" xfId="0" applyFont="1" applyBorder="1" applyAlignment="1">
      <alignment horizontal="left" vertical="center" indent="2"/>
    </xf>
    <xf numFmtId="38" fontId="4" fillId="0" borderId="5" xfId="0" applyNumberFormat="1" applyFont="1" applyBorder="1" applyAlignment="1">
      <alignment vertical="center"/>
    </xf>
    <xf numFmtId="38" fontId="4" fillId="0" borderId="5" xfId="0" applyNumberFormat="1" applyFont="1" applyBorder="1" applyAlignment="1">
      <alignment horizontal="right" vertical="center"/>
    </xf>
    <xf numFmtId="183" fontId="148" fillId="0" borderId="5" xfId="0" applyNumberFormat="1" applyFont="1" applyBorder="1" applyAlignment="1">
      <alignment horizontal="right" vertical="center"/>
    </xf>
    <xf numFmtId="0" fontId="70" fillId="0" borderId="0" xfId="0" applyFont="1" applyAlignment="1">
      <alignment horizontal="left" vertical="center" indent="2"/>
    </xf>
    <xf numFmtId="38" fontId="4" fillId="0" borderId="0" xfId="0" applyNumberFormat="1" applyFont="1" applyAlignment="1">
      <alignment vertical="center"/>
    </xf>
    <xf numFmtId="0" fontId="4" fillId="0" borderId="94" xfId="0" applyFont="1" applyBorder="1" applyAlignment="1">
      <alignment horizontal="left" vertical="center"/>
    </xf>
    <xf numFmtId="176" fontId="4" fillId="0" borderId="0" xfId="0" applyNumberFormat="1" applyFont="1" applyAlignment="1">
      <alignment horizontal="left" vertical="center"/>
    </xf>
    <xf numFmtId="0" fontId="151" fillId="0" borderId="0" xfId="0" applyFont="1" applyAlignment="1">
      <alignment horizontal="center" vertical="center"/>
    </xf>
    <xf numFmtId="0" fontId="151" fillId="0" borderId="0" xfId="0" applyFont="1" applyAlignment="1">
      <alignment vertical="center"/>
    </xf>
    <xf numFmtId="0" fontId="111" fillId="0" borderId="0" xfId="0" applyFont="1" applyAlignment="1">
      <alignment vertical="center"/>
    </xf>
    <xf numFmtId="0" fontId="65" fillId="0" borderId="92" xfId="0" applyFont="1" applyBorder="1" applyAlignment="1">
      <alignment vertical="center"/>
    </xf>
    <xf numFmtId="0" fontId="5" fillId="0" borderId="92" xfId="0" applyFont="1" applyBorder="1" applyAlignment="1">
      <alignment vertical="center"/>
    </xf>
    <xf numFmtId="0" fontId="4" fillId="0" borderId="92" xfId="0" applyFont="1" applyBorder="1" applyAlignment="1">
      <alignment vertical="center"/>
    </xf>
    <xf numFmtId="0" fontId="16" fillId="0" borderId="92" xfId="0" applyFont="1" applyBorder="1" applyAlignment="1">
      <alignment horizontal="right" vertical="center"/>
    </xf>
    <xf numFmtId="0" fontId="152" fillId="0" borderId="92" xfId="0" applyFont="1" applyBorder="1" applyAlignment="1">
      <alignment horizontal="left" vertical="top"/>
    </xf>
    <xf numFmtId="0" fontId="153" fillId="0" borderId="92" xfId="0" applyFont="1" applyBorder="1" applyAlignment="1">
      <alignment vertical="center"/>
    </xf>
    <xf numFmtId="0" fontId="4" fillId="0" borderId="92" xfId="0" applyFont="1" applyBorder="1" applyAlignment="1">
      <alignment horizontal="left" vertical="center"/>
    </xf>
    <xf numFmtId="202" fontId="123" fillId="0" borderId="8" xfId="2" applyNumberFormat="1" applyFont="1" applyBorder="1" applyAlignment="1">
      <alignment horizontal="left"/>
    </xf>
    <xf numFmtId="0" fontId="156" fillId="0" borderId="0" xfId="0" applyFont="1" applyAlignment="1">
      <alignment horizontal="right" vertical="center"/>
    </xf>
    <xf numFmtId="49" fontId="17" fillId="0" borderId="4" xfId="2" applyNumberFormat="1" applyFont="1" applyBorder="1" applyAlignment="1">
      <alignment horizontal="centerContinuous"/>
    </xf>
    <xf numFmtId="0" fontId="17" fillId="0" borderId="4" xfId="2" applyFont="1" applyBorder="1" applyAlignment="1">
      <alignment horizontal="centerContinuous"/>
    </xf>
    <xf numFmtId="0" fontId="17" fillId="0" borderId="6" xfId="2" applyFont="1" applyBorder="1" applyAlignment="1">
      <alignment horizontal="center"/>
    </xf>
    <xf numFmtId="49" fontId="17" fillId="0" borderId="5" xfId="2" applyNumberFormat="1" applyFont="1" applyBorder="1" applyAlignment="1">
      <alignment horizontal="centerContinuous"/>
    </xf>
    <xf numFmtId="0" fontId="17" fillId="0" borderId="5" xfId="2" applyFont="1" applyBorder="1" applyAlignment="1">
      <alignment horizontal="centerContinuous"/>
    </xf>
    <xf numFmtId="0" fontId="120" fillId="0" borderId="5" xfId="2" applyFont="1" applyBorder="1" applyAlignment="1">
      <alignment horizontal="center" vertical="center"/>
    </xf>
    <xf numFmtId="49" fontId="121" fillId="0" borderId="5" xfId="2" applyNumberFormat="1" applyFont="1" applyBorder="1" applyAlignment="1">
      <alignment horizontal="center" vertical="center"/>
    </xf>
    <xf numFmtId="0" fontId="122" fillId="0" borderId="5" xfId="2" applyFont="1" applyBorder="1" applyAlignment="1">
      <alignment horizontal="center"/>
    </xf>
    <xf numFmtId="0" fontId="3" fillId="0" borderId="52" xfId="2" applyFont="1" applyBorder="1" applyAlignment="1">
      <alignment horizontal="center"/>
    </xf>
    <xf numFmtId="0" fontId="3" fillId="0" borderId="6" xfId="2" applyFont="1" applyBorder="1" applyAlignment="1">
      <alignment horizontal="left"/>
    </xf>
    <xf numFmtId="0" fontId="126" fillId="0" borderId="4" xfId="0" applyFont="1" applyBorder="1" applyAlignment="1">
      <alignment horizontal="center" vertical="center"/>
    </xf>
    <xf numFmtId="0" fontId="127" fillId="0" borderId="4" xfId="0" applyFont="1" applyBorder="1" applyAlignment="1">
      <alignment horizontal="center" vertical="center"/>
    </xf>
    <xf numFmtId="0" fontId="129" fillId="0" borderId="54" xfId="2" applyFont="1" applyBorder="1" applyAlignment="1">
      <alignment horizontal="center" vertical="center"/>
    </xf>
    <xf numFmtId="0" fontId="131" fillId="0" borderId="5" xfId="0" applyFont="1" applyBorder="1" applyAlignment="1">
      <alignment horizontal="center" vertical="center"/>
    </xf>
    <xf numFmtId="0" fontId="127" fillId="0" borderId="5" xfId="0" applyFont="1" applyBorder="1" applyAlignment="1">
      <alignment horizontal="center" vertical="center"/>
    </xf>
    <xf numFmtId="0" fontId="117" fillId="0" borderId="0" xfId="0" applyFont="1" applyAlignment="1">
      <alignment horizontal="center" vertical="center"/>
    </xf>
    <xf numFmtId="0" fontId="118" fillId="2" borderId="59" xfId="2" applyFont="1" applyFill="1" applyBorder="1" applyAlignment="1">
      <alignment horizontal="center" vertical="center" wrapText="1"/>
    </xf>
    <xf numFmtId="0" fontId="17" fillId="2" borderId="119" xfId="0" applyFont="1" applyFill="1" applyBorder="1" applyAlignment="1">
      <alignment horizontal="center" vertical="center"/>
    </xf>
    <xf numFmtId="0" fontId="42" fillId="5" borderId="1" xfId="0" applyFont="1" applyFill="1" applyBorder="1" applyAlignment="1">
      <alignment horizontal="center" vertical="center"/>
    </xf>
    <xf numFmtId="0" fontId="43" fillId="0" borderId="2" xfId="0" applyFont="1" applyBorder="1" applyAlignment="1">
      <alignment horizontal="center" vertical="center"/>
    </xf>
    <xf numFmtId="0" fontId="50" fillId="0" borderId="3" xfId="2" applyFont="1" applyBorder="1" applyAlignment="1">
      <alignment horizontal="center"/>
    </xf>
    <xf numFmtId="49" fontId="45" fillId="0" borderId="4" xfId="2" applyNumberFormat="1" applyFont="1" applyBorder="1" applyAlignment="1">
      <alignment horizontal="center" vertical="center"/>
    </xf>
    <xf numFmtId="49" fontId="45" fillId="0" borderId="5" xfId="2" applyNumberFormat="1" applyFont="1" applyBorder="1" applyAlignment="1">
      <alignment horizontal="center" vertical="center"/>
    </xf>
    <xf numFmtId="0" fontId="50" fillId="0" borderId="4" xfId="2" applyFont="1" applyBorder="1" applyAlignment="1">
      <alignment horizontal="center" vertical="center" wrapText="1"/>
    </xf>
    <xf numFmtId="0" fontId="50" fillId="0" borderId="5" xfId="2" applyFont="1" applyBorder="1" applyAlignment="1">
      <alignment horizontal="center" vertical="center" wrapText="1"/>
    </xf>
    <xf numFmtId="49" fontId="45" fillId="0" borderId="4" xfId="2" applyNumberFormat="1" applyFont="1" applyBorder="1" applyAlignment="1">
      <alignment horizontal="center"/>
    </xf>
    <xf numFmtId="176" fontId="50" fillId="0" borderId="4" xfId="2" applyNumberFormat="1" applyFont="1" applyBorder="1" applyAlignment="1">
      <alignment horizontal="center" vertical="center"/>
    </xf>
    <xf numFmtId="0" fontId="50" fillId="0" borderId="4" xfId="2" applyFont="1" applyBorder="1" applyAlignment="1">
      <alignment horizontal="center"/>
    </xf>
    <xf numFmtId="180" fontId="50" fillId="0" borderId="7" xfId="0" applyNumberFormat="1" applyFont="1" applyBorder="1" applyAlignment="1">
      <alignment horizontal="left" vertical="center" indent="2"/>
    </xf>
    <xf numFmtId="0" fontId="43" fillId="0" borderId="7" xfId="0" applyFont="1" applyBorder="1" applyAlignment="1">
      <alignment horizontal="left" vertical="center" indent="2"/>
    </xf>
    <xf numFmtId="0" fontId="43" fillId="0" borderId="39" xfId="0" applyFont="1" applyBorder="1" applyAlignment="1">
      <alignment horizontal="left" vertical="center" indent="2"/>
    </xf>
    <xf numFmtId="0" fontId="45" fillId="0" borderId="4" xfId="0" applyFont="1" applyBorder="1" applyAlignment="1">
      <alignment horizontal="center" vertical="center"/>
    </xf>
    <xf numFmtId="0" fontId="45" fillId="0" borderId="5" xfId="0" applyFont="1" applyBorder="1" applyAlignment="1">
      <alignment horizontal="center" vertical="center"/>
    </xf>
    <xf numFmtId="49" fontId="45" fillId="0" borderId="3" xfId="2" applyNumberFormat="1" applyFont="1" applyBorder="1" applyAlignment="1">
      <alignment horizontal="center" vertical="center"/>
    </xf>
    <xf numFmtId="0" fontId="50" fillId="0" borderId="3" xfId="2" applyFont="1" applyBorder="1" applyAlignment="1">
      <alignment horizontal="center" vertical="center" wrapText="1"/>
    </xf>
    <xf numFmtId="49" fontId="45" fillId="0" borderId="3" xfId="2" applyNumberFormat="1" applyFont="1" applyBorder="1" applyAlignment="1">
      <alignment horizontal="center"/>
    </xf>
    <xf numFmtId="0" fontId="42" fillId="8" borderId="9" xfId="0" applyFont="1" applyFill="1" applyBorder="1" applyAlignment="1">
      <alignment horizontal="center" vertical="center"/>
    </xf>
    <xf numFmtId="0" fontId="0" fillId="0" borderId="10" xfId="0" applyBorder="1" applyAlignment="1">
      <alignment horizontal="center" vertical="center"/>
    </xf>
    <xf numFmtId="49" fontId="45" fillId="9" borderId="36" xfId="2" applyNumberFormat="1" applyFont="1" applyFill="1" applyBorder="1" applyAlignment="1">
      <alignment horizontal="center" vertical="center"/>
    </xf>
    <xf numFmtId="49" fontId="45" fillId="9" borderId="34" xfId="2" applyNumberFormat="1" applyFont="1" applyFill="1" applyBorder="1" applyAlignment="1">
      <alignment horizontal="center" vertical="center"/>
    </xf>
    <xf numFmtId="0" fontId="45" fillId="9" borderId="37" xfId="0" applyFont="1" applyFill="1" applyBorder="1" applyAlignment="1">
      <alignment horizontal="center" vertical="center"/>
    </xf>
    <xf numFmtId="0" fontId="45" fillId="9" borderId="35" xfId="0" applyFont="1" applyFill="1" applyBorder="1" applyAlignment="1">
      <alignment horizontal="center" vertical="center"/>
    </xf>
    <xf numFmtId="180" fontId="45" fillId="0" borderId="4" xfId="0" applyNumberFormat="1" applyFont="1" applyBorder="1" applyAlignment="1">
      <alignment vertical="center"/>
    </xf>
    <xf numFmtId="180" fontId="45" fillId="0" borderId="5" xfId="0" applyNumberFormat="1" applyFont="1" applyBorder="1" applyAlignment="1">
      <alignment vertical="center"/>
    </xf>
    <xf numFmtId="0" fontId="45" fillId="9" borderId="4" xfId="0" applyFont="1" applyFill="1" applyBorder="1" applyAlignment="1">
      <alignment horizontal="center" vertical="center"/>
    </xf>
    <xf numFmtId="0" fontId="45" fillId="9" borderId="5" xfId="0" applyFont="1" applyFill="1" applyBorder="1" applyAlignment="1">
      <alignment horizontal="center" vertical="center"/>
    </xf>
    <xf numFmtId="180" fontId="50" fillId="0" borderId="6" xfId="0" applyNumberFormat="1" applyFont="1" applyBorder="1" applyAlignment="1">
      <alignment vertical="center" shrinkToFit="1"/>
    </xf>
    <xf numFmtId="180" fontId="50" fillId="0" borderId="71" xfId="0" applyNumberFormat="1" applyFont="1" applyBorder="1" applyAlignment="1">
      <alignment vertical="center" shrinkToFit="1"/>
    </xf>
    <xf numFmtId="180" fontId="45" fillId="0" borderId="4" xfId="0" applyNumberFormat="1" applyFont="1" applyBorder="1" applyAlignment="1">
      <alignment horizontal="left" vertical="center" indent="1"/>
    </xf>
    <xf numFmtId="180" fontId="45" fillId="0" borderId="5" xfId="0" applyNumberFormat="1" applyFont="1" applyBorder="1" applyAlignment="1">
      <alignment horizontal="left" vertical="center" indent="1"/>
    </xf>
    <xf numFmtId="0" fontId="22" fillId="12" borderId="38" xfId="0" applyFont="1" applyFill="1" applyBorder="1" applyAlignment="1">
      <alignment horizontal="center" vertical="center"/>
    </xf>
    <xf numFmtId="0" fontId="0" fillId="12" borderId="0" xfId="0" applyFill="1" applyAlignment="1">
      <alignment horizontal="center" vertical="center"/>
    </xf>
    <xf numFmtId="0" fontId="0" fillId="0" borderId="0" xfId="0" applyAlignment="1">
      <alignment vertical="center"/>
    </xf>
    <xf numFmtId="0" fontId="90" fillId="0" borderId="0" xfId="0" applyFont="1" applyAlignment="1">
      <alignment horizontal="left" vertical="center"/>
    </xf>
    <xf numFmtId="0" fontId="43" fillId="0" borderId="57" xfId="0" applyFont="1" applyBorder="1" applyAlignment="1">
      <alignment horizontal="left" vertical="center"/>
    </xf>
    <xf numFmtId="0" fontId="45" fillId="11" borderId="4" xfId="0" applyFont="1" applyFill="1" applyBorder="1" applyAlignment="1">
      <alignment horizontal="center" vertical="center" wrapText="1"/>
    </xf>
    <xf numFmtId="0" fontId="45" fillId="11" borderId="5" xfId="0" applyFont="1" applyFill="1" applyBorder="1" applyAlignment="1">
      <alignment horizontal="center" vertical="center" wrapText="1"/>
    </xf>
    <xf numFmtId="0" fontId="50" fillId="0" borderId="4" xfId="0" applyFont="1" applyBorder="1" applyAlignment="1">
      <alignment horizontal="center" vertical="center" wrapText="1"/>
    </xf>
    <xf numFmtId="0" fontId="50" fillId="0" borderId="5"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5" xfId="0" applyFont="1" applyBorder="1" applyAlignment="1">
      <alignment horizontal="center" vertical="center" wrapText="1"/>
    </xf>
    <xf numFmtId="0" fontId="30" fillId="0" borderId="0" xfId="0" applyFont="1" applyAlignment="1">
      <alignment horizontal="left" vertical="center"/>
    </xf>
    <xf numFmtId="0" fontId="0" fillId="0" borderId="0" xfId="0" applyAlignment="1">
      <alignment horizontal="left" vertical="center"/>
    </xf>
    <xf numFmtId="0" fontId="43" fillId="0" borderId="4" xfId="0" applyFont="1" applyBorder="1" applyAlignment="1">
      <alignment horizontal="center" vertical="center"/>
    </xf>
    <xf numFmtId="0" fontId="43" fillId="0" borderId="0" xfId="0" applyFont="1" applyAlignment="1">
      <alignment horizontal="center" vertical="center"/>
    </xf>
    <xf numFmtId="0" fontId="43" fillId="0" borderId="5" xfId="0" applyFont="1" applyBorder="1" applyAlignment="1">
      <alignment horizontal="center" vertical="center"/>
    </xf>
    <xf numFmtId="0" fontId="45" fillId="0" borderId="4" xfId="0" applyFont="1" applyBorder="1" applyAlignment="1">
      <alignment vertical="center" wrapText="1"/>
    </xf>
    <xf numFmtId="0" fontId="43" fillId="0" borderId="0" xfId="0" applyFont="1" applyAlignment="1">
      <alignment vertical="center" wrapText="1"/>
    </xf>
    <xf numFmtId="0" fontId="43" fillId="0" borderId="5" xfId="0" applyFont="1" applyBorder="1" applyAlignment="1">
      <alignment vertical="center" wrapText="1"/>
    </xf>
    <xf numFmtId="0" fontId="45" fillId="11" borderId="4" xfId="0" applyFont="1" applyFill="1" applyBorder="1" applyAlignment="1">
      <alignment horizontal="center" vertical="center"/>
    </xf>
    <xf numFmtId="0" fontId="43" fillId="11" borderId="4" xfId="0" applyFont="1" applyFill="1" applyBorder="1" applyAlignment="1">
      <alignment horizontal="center" vertical="center"/>
    </xf>
    <xf numFmtId="0" fontId="43" fillId="11" borderId="0" xfId="0" applyFont="1" applyFill="1" applyAlignment="1">
      <alignment horizontal="center" vertical="center"/>
    </xf>
    <xf numFmtId="0" fontId="43" fillId="11" borderId="5" xfId="0" applyFont="1" applyFill="1" applyBorder="1" applyAlignment="1">
      <alignment horizontal="center" vertical="center"/>
    </xf>
    <xf numFmtId="180" fontId="9" fillId="0" borderId="7" xfId="0" applyNumberFormat="1" applyFont="1" applyBorder="1" applyAlignment="1">
      <alignment horizontal="left" vertical="top" wrapText="1"/>
    </xf>
    <xf numFmtId="0" fontId="0" fillId="0" borderId="7" xfId="0" applyBorder="1" applyAlignment="1">
      <alignment vertical="top" wrapText="1"/>
    </xf>
    <xf numFmtId="180" fontId="9" fillId="11" borderId="7" xfId="0" applyNumberFormat="1" applyFont="1" applyFill="1" applyBorder="1" applyAlignment="1">
      <alignment horizontal="left" vertical="top" shrinkToFit="1"/>
    </xf>
    <xf numFmtId="0" fontId="0" fillId="11" borderId="7" xfId="0" applyFill="1" applyBorder="1" applyAlignment="1">
      <alignment vertical="top"/>
    </xf>
    <xf numFmtId="180" fontId="9" fillId="11" borderId="7" xfId="0" applyNumberFormat="1" applyFont="1" applyFill="1" applyBorder="1" applyAlignment="1">
      <alignment horizontal="left" vertical="top" wrapText="1" shrinkToFit="1"/>
    </xf>
    <xf numFmtId="0" fontId="0" fillId="11" borderId="7" xfId="0" applyFill="1" applyBorder="1" applyAlignment="1">
      <alignment vertical="top" wrapText="1"/>
    </xf>
    <xf numFmtId="180" fontId="9" fillId="0" borderId="8" xfId="0" applyNumberFormat="1" applyFont="1" applyBorder="1" applyAlignment="1">
      <alignment horizontal="left" vertical="top" wrapText="1"/>
    </xf>
    <xf numFmtId="0" fontId="0" fillId="0" borderId="8" xfId="0" applyBorder="1" applyAlignment="1">
      <alignment vertical="top" wrapText="1"/>
    </xf>
    <xf numFmtId="180" fontId="9" fillId="11" borderId="8" xfId="0" applyNumberFormat="1" applyFont="1" applyFill="1" applyBorder="1" applyAlignment="1">
      <alignment horizontal="left" vertical="top" wrapText="1" shrinkToFit="1"/>
    </xf>
    <xf numFmtId="0" fontId="0" fillId="11" borderId="8" xfId="0" applyFill="1" applyBorder="1" applyAlignment="1">
      <alignment vertical="top" wrapText="1"/>
    </xf>
    <xf numFmtId="49" fontId="45" fillId="11" borderId="4" xfId="2" applyNumberFormat="1" applyFont="1" applyFill="1" applyBorder="1" applyAlignment="1">
      <alignment horizontal="center" vertical="center"/>
    </xf>
    <xf numFmtId="49" fontId="45" fillId="11" borderId="5" xfId="2" applyNumberFormat="1" applyFont="1" applyFill="1" applyBorder="1" applyAlignment="1">
      <alignment horizontal="center" vertical="center"/>
    </xf>
    <xf numFmtId="0" fontId="45" fillId="11" borderId="4" xfId="0" applyFont="1" applyFill="1" applyBorder="1" applyAlignment="1">
      <alignment vertical="center" wrapText="1"/>
    </xf>
    <xf numFmtId="0" fontId="43" fillId="11" borderId="0" xfId="0" applyFont="1" applyFill="1" applyAlignment="1">
      <alignment vertical="center" wrapText="1"/>
    </xf>
    <xf numFmtId="0" fontId="43" fillId="11" borderId="5" xfId="0" applyFont="1" applyFill="1" applyBorder="1" applyAlignment="1">
      <alignment vertical="center" wrapText="1"/>
    </xf>
    <xf numFmtId="180" fontId="9" fillId="0" borderId="6" xfId="0" applyNumberFormat="1" applyFont="1" applyBorder="1" applyAlignment="1">
      <alignment horizontal="left" vertical="top" wrapText="1"/>
    </xf>
    <xf numFmtId="0" fontId="0" fillId="0" borderId="6" xfId="0" applyBorder="1" applyAlignment="1">
      <alignment vertical="top" wrapText="1"/>
    </xf>
    <xf numFmtId="180" fontId="9" fillId="11" borderId="6" xfId="0" applyNumberFormat="1" applyFont="1" applyFill="1" applyBorder="1" applyAlignment="1">
      <alignment horizontal="left" vertical="top" wrapText="1" shrinkToFit="1"/>
    </xf>
    <xf numFmtId="0" fontId="0" fillId="11" borderId="6" xfId="0" applyFill="1" applyBorder="1" applyAlignment="1">
      <alignment vertical="top" wrapText="1"/>
    </xf>
    <xf numFmtId="0" fontId="22" fillId="3" borderId="38" xfId="0" applyFont="1" applyFill="1" applyBorder="1" applyAlignment="1">
      <alignment horizontal="center" vertical="center"/>
    </xf>
    <xf numFmtId="0" fontId="0" fillId="0" borderId="0" xfId="0" applyAlignment="1">
      <alignment horizontal="center" vertical="center"/>
    </xf>
    <xf numFmtId="180" fontId="45" fillId="0" borderId="5" xfId="0" applyNumberFormat="1" applyFont="1" applyBorder="1" applyAlignment="1">
      <alignment vertical="center" shrinkToFit="1"/>
    </xf>
    <xf numFmtId="0" fontId="0" fillId="0" borderId="5" xfId="0" applyBorder="1" applyAlignment="1">
      <alignment vertical="center" shrinkToFit="1"/>
    </xf>
    <xf numFmtId="0" fontId="45" fillId="10" borderId="4" xfId="0" applyFont="1" applyFill="1" applyBorder="1" applyAlignment="1">
      <alignment horizontal="center" vertical="center" wrapText="1"/>
    </xf>
    <xf numFmtId="0" fontId="45" fillId="10" borderId="5" xfId="0" applyFont="1" applyFill="1" applyBorder="1" applyAlignment="1">
      <alignment vertical="center"/>
    </xf>
    <xf numFmtId="0" fontId="45" fillId="10" borderId="4" xfId="0" applyFont="1" applyFill="1" applyBorder="1" applyAlignment="1">
      <alignment horizontal="center" vertical="center"/>
    </xf>
    <xf numFmtId="49" fontId="50" fillId="0" borderId="4" xfId="0" applyNumberFormat="1" applyFont="1" applyBorder="1" applyAlignment="1">
      <alignment horizontal="left" vertical="center" wrapText="1"/>
    </xf>
    <xf numFmtId="49" fontId="50" fillId="0" borderId="0" xfId="0" applyNumberFormat="1" applyFont="1" applyAlignment="1">
      <alignment horizontal="left" vertical="center"/>
    </xf>
    <xf numFmtId="49" fontId="50" fillId="0" borderId="5" xfId="0" applyNumberFormat="1" applyFont="1" applyBorder="1" applyAlignment="1">
      <alignment horizontal="left" vertical="center"/>
    </xf>
    <xf numFmtId="180" fontId="50" fillId="0" borderId="3" xfId="0" applyNumberFormat="1" applyFont="1" applyBorder="1" applyAlignment="1">
      <alignment horizontal="center" vertical="center"/>
    </xf>
    <xf numFmtId="0" fontId="45" fillId="0" borderId="3" xfId="0" applyFont="1" applyBorder="1" applyAlignment="1">
      <alignment horizontal="center" vertical="center"/>
    </xf>
    <xf numFmtId="0" fontId="45" fillId="0" borderId="5" xfId="0" applyFont="1" applyBorder="1" applyAlignment="1">
      <alignment vertical="center"/>
    </xf>
    <xf numFmtId="49" fontId="50" fillId="0" borderId="0" xfId="0" applyNumberFormat="1" applyFont="1" applyAlignment="1">
      <alignment vertical="center" wrapText="1"/>
    </xf>
    <xf numFmtId="49" fontId="50" fillId="0" borderId="0" xfId="0" applyNumberFormat="1" applyFont="1" applyAlignment="1">
      <alignment vertical="center"/>
    </xf>
    <xf numFmtId="49" fontId="50" fillId="0" borderId="5" xfId="0" applyNumberFormat="1" applyFont="1" applyBorder="1" applyAlignment="1">
      <alignment vertical="center"/>
    </xf>
    <xf numFmtId="49" fontId="50" fillId="0" borderId="4" xfId="0" applyNumberFormat="1" applyFont="1" applyBorder="1" applyAlignment="1">
      <alignment vertical="center" wrapText="1"/>
    </xf>
    <xf numFmtId="180" fontId="45" fillId="0" borderId="5" xfId="0" applyNumberFormat="1" applyFont="1" applyBorder="1" applyAlignment="1">
      <alignment horizontal="center" vertical="center"/>
    </xf>
    <xf numFmtId="49" fontId="50" fillId="0" borderId="0" xfId="0" applyNumberFormat="1" applyFont="1" applyAlignment="1">
      <alignment horizontal="left" vertical="center" wrapText="1"/>
    </xf>
    <xf numFmtId="0" fontId="45" fillId="10" borderId="93" xfId="0" applyFont="1" applyFill="1" applyBorder="1" applyAlignment="1">
      <alignment horizontal="center" vertical="center" wrapText="1"/>
    </xf>
    <xf numFmtId="0" fontId="45" fillId="10" borderId="93" xfId="0" applyFont="1" applyFill="1" applyBorder="1" applyAlignment="1">
      <alignment horizontal="center" vertical="center"/>
    </xf>
    <xf numFmtId="0" fontId="108" fillId="0" borderId="7" xfId="0" applyFont="1" applyBorder="1" applyAlignment="1">
      <alignment horizontal="left" vertical="center" indent="1"/>
    </xf>
    <xf numFmtId="0" fontId="108" fillId="0" borderId="7" xfId="0" applyFont="1" applyBorder="1" applyAlignment="1">
      <alignment horizontal="left" indent="1"/>
    </xf>
    <xf numFmtId="0" fontId="45" fillId="0" borderId="7" xfId="0" applyFont="1" applyBorder="1" applyAlignment="1">
      <alignment horizontal="left" vertical="center" indent="1"/>
    </xf>
    <xf numFmtId="0" fontId="43" fillId="0" borderId="7" xfId="0" applyFont="1" applyBorder="1" applyAlignment="1">
      <alignment horizontal="left" indent="1"/>
    </xf>
    <xf numFmtId="0" fontId="98" fillId="4" borderId="0" xfId="0" applyFont="1" applyFill="1" applyAlignment="1">
      <alignment horizontal="center" vertical="center"/>
    </xf>
    <xf numFmtId="0" fontId="78" fillId="10" borderId="4" xfId="0" applyFont="1" applyFill="1" applyBorder="1" applyAlignment="1">
      <alignment horizontal="center" vertical="center"/>
    </xf>
    <xf numFmtId="0" fontId="78" fillId="10" borderId="5" xfId="0" applyFont="1" applyFill="1" applyBorder="1" applyAlignment="1">
      <alignment vertical="center"/>
    </xf>
    <xf numFmtId="0" fontId="78" fillId="10" borderId="4" xfId="0" applyFont="1" applyFill="1" applyBorder="1" applyAlignment="1">
      <alignment horizontal="center" vertical="center" wrapText="1"/>
    </xf>
    <xf numFmtId="0" fontId="3" fillId="0" borderId="6" xfId="2" applyFont="1" applyBorder="1" applyAlignment="1">
      <alignment horizontal="left"/>
    </xf>
    <xf numFmtId="0" fontId="125" fillId="0" borderId="6" xfId="0" applyFont="1" applyBorder="1" applyAlignment="1">
      <alignment horizontal="left"/>
    </xf>
    <xf numFmtId="0" fontId="123" fillId="0" borderId="5" xfId="2" applyNumberFormat="1" applyFont="1" applyBorder="1" applyAlignment="1">
      <alignment horizontal="left"/>
    </xf>
    <xf numFmtId="0" fontId="123" fillId="0" borderId="8" xfId="2" applyNumberFormat="1" applyFont="1" applyBorder="1" applyAlignment="1">
      <alignment horizontal="left"/>
    </xf>
  </cellXfs>
  <cellStyles count="4">
    <cellStyle name="桁区切り" xfId="1" builtinId="6"/>
    <cellStyle name="標準" xfId="0" builtinId="0"/>
    <cellStyle name="標準 2" xfId="2" xr:uid="{53903680-55D9-4837-B44F-E7FDF074AEF8}"/>
    <cellStyle name="標準 3" xfId="3" xr:uid="{34143374-9E97-4165-A232-5C102AD3E6D9}"/>
  </cellStyles>
  <dxfs count="120">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
      <font>
        <color rgb="FF006100"/>
      </font>
      <fill>
        <patternFill>
          <bgColor rgb="FFC6EFCE"/>
        </patternFill>
      </fill>
    </dxf>
    <dxf>
      <font>
        <color rgb="FF9C0006"/>
      </font>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V743"/>
  <sheetViews>
    <sheetView showGridLines="0" tabSelected="1" workbookViewId="0">
      <pane ySplit="5" topLeftCell="A6" activePane="bottomLeft" state="frozen"/>
      <selection pane="bottomLeft"/>
    </sheetView>
  </sheetViews>
  <sheetFormatPr defaultRowHeight="13.5"/>
  <cols>
    <col min="1" max="1" width="5.125" style="1536" bestFit="1" customWidth="1"/>
    <col min="2" max="2" width="4.75" style="3" bestFit="1" customWidth="1"/>
    <col min="3" max="3" width="6.25" style="3" bestFit="1" customWidth="1"/>
    <col min="4" max="4" width="5" style="1065" customWidth="1"/>
    <col min="5" max="5" width="13.25" style="5" customWidth="1"/>
    <col min="6" max="6" width="11.125" style="5" customWidth="1"/>
    <col min="7" max="7" width="12.5" style="5" customWidth="1"/>
    <col min="8" max="8" width="13.75" style="5" customWidth="1"/>
    <col min="9" max="9" width="15" style="5" customWidth="1"/>
    <col min="10" max="11" width="13.75" style="5" customWidth="1"/>
    <col min="12" max="12" width="15.25" style="5" customWidth="1"/>
    <col min="13" max="13" width="14.25" style="5" customWidth="1"/>
    <col min="14" max="16" width="13.75" style="5" customWidth="1"/>
    <col min="17" max="18" width="8" style="5" bestFit="1" customWidth="1"/>
    <col min="19" max="19" width="12.625" style="5" bestFit="1" customWidth="1"/>
    <col min="20" max="21" width="8" style="5" bestFit="1" customWidth="1"/>
    <col min="22" max="16384" width="9" style="5"/>
  </cols>
  <sheetData>
    <row r="1" spans="1:16" s="124" customFormat="1" ht="14.25">
      <c r="A1" s="1536">
        <v>1</v>
      </c>
      <c r="B1" s="1552" t="s">
        <v>0</v>
      </c>
      <c r="C1" s="1552"/>
      <c r="D1" s="1214"/>
      <c r="E1" s="1553" t="s">
        <v>1</v>
      </c>
      <c r="F1" s="1537">
        <v>202303</v>
      </c>
      <c r="G1" s="1538"/>
      <c r="H1" s="1539" t="s">
        <v>2</v>
      </c>
      <c r="I1" s="1539" t="s">
        <v>3</v>
      </c>
      <c r="J1" s="1539" t="s">
        <v>4</v>
      </c>
      <c r="K1" s="1539"/>
      <c r="L1" s="1539"/>
      <c r="M1" s="1214"/>
      <c r="N1" s="1215"/>
    </row>
    <row r="2" spans="1:16" s="124" customFormat="1" ht="16.5">
      <c r="A2" s="1536">
        <f>A1+1</f>
        <v>2</v>
      </c>
      <c r="B2" s="1552" t="s">
        <v>1379</v>
      </c>
      <c r="C2" s="1552"/>
      <c r="D2" s="1214"/>
      <c r="E2" s="1554"/>
      <c r="F2" s="1540" t="s">
        <v>1380</v>
      </c>
      <c r="G2" s="1541"/>
      <c r="H2" s="1542">
        <v>17</v>
      </c>
      <c r="I2" s="1543"/>
      <c r="J2" s="1660" t="s">
        <v>1433</v>
      </c>
      <c r="K2" s="1544"/>
      <c r="L2" s="1543"/>
      <c r="M2" s="1216"/>
    </row>
    <row r="3" spans="1:16" s="2" customFormat="1" ht="12.75" thickBot="1">
      <c r="A3" s="1536">
        <f>A2+1</f>
        <v>3</v>
      </c>
      <c r="B3" s="3"/>
      <c r="C3" s="3"/>
      <c r="D3" s="11"/>
      <c r="E3" s="4"/>
      <c r="F3" s="4"/>
      <c r="G3" s="4"/>
      <c r="H3" s="4"/>
      <c r="I3" s="4"/>
      <c r="J3" s="4"/>
      <c r="K3" s="4"/>
      <c r="L3" s="4"/>
      <c r="M3" s="4"/>
    </row>
    <row r="4" spans="1:16" ht="24.75" thickTop="1" thickBot="1">
      <c r="A4" s="1536">
        <f t="shared" ref="A4:A5" si="0">A3+1</f>
        <v>4</v>
      </c>
      <c r="E4" s="1555" t="s">
        <v>1041</v>
      </c>
      <c r="F4" s="1556"/>
      <c r="G4" s="1556"/>
      <c r="H4" s="1556"/>
      <c r="I4" s="1556"/>
      <c r="J4" s="1556"/>
      <c r="K4" s="1556"/>
      <c r="L4" s="1556"/>
      <c r="M4" s="1556"/>
    </row>
    <row r="5" spans="1:16" ht="7.5" customHeight="1" thickTop="1">
      <c r="A5" s="1536">
        <f t="shared" si="0"/>
        <v>5</v>
      </c>
    </row>
    <row r="6" spans="1:16" s="491" customFormat="1" ht="23.25">
      <c r="A6" s="1536">
        <f t="shared" ref="A6:A66" si="1">A5+1</f>
        <v>6</v>
      </c>
      <c r="B6" s="492"/>
      <c r="C6" s="492"/>
      <c r="D6" s="492"/>
      <c r="E6" s="491" t="s">
        <v>5</v>
      </c>
    </row>
    <row r="7" spans="1:16" s="493" customFormat="1">
      <c r="A7" s="1536">
        <f t="shared" si="1"/>
        <v>7</v>
      </c>
      <c r="B7" s="494"/>
      <c r="C7" s="494"/>
      <c r="D7" s="1063"/>
    </row>
    <row r="8" spans="1:16" s="495" customFormat="1" ht="18.75">
      <c r="A8" s="1536">
        <f t="shared" si="1"/>
        <v>8</v>
      </c>
      <c r="B8" s="496"/>
      <c r="C8" s="496"/>
      <c r="D8" s="496">
        <v>1</v>
      </c>
      <c r="E8" s="497" t="s">
        <v>6</v>
      </c>
      <c r="F8" s="497"/>
      <c r="G8" s="497"/>
      <c r="H8" s="497"/>
      <c r="I8" s="497"/>
      <c r="J8" s="497"/>
      <c r="K8" s="497"/>
      <c r="L8" s="497"/>
      <c r="M8" s="497"/>
      <c r="N8" s="497"/>
      <c r="O8" s="497"/>
    </row>
    <row r="9" spans="1:16" ht="16.5">
      <c r="A9" s="1536">
        <f t="shared" si="1"/>
        <v>9</v>
      </c>
      <c r="B9" s="6"/>
      <c r="C9" s="6"/>
      <c r="D9" s="6"/>
      <c r="E9" s="7"/>
      <c r="F9" s="7"/>
      <c r="G9" s="7"/>
      <c r="H9" s="7"/>
      <c r="I9" s="7"/>
      <c r="J9" s="7"/>
      <c r="K9" s="7"/>
      <c r="L9" s="7"/>
      <c r="M9" s="7"/>
      <c r="N9" s="7"/>
      <c r="O9" s="7"/>
    </row>
    <row r="10" spans="1:16" ht="14.25">
      <c r="A10" s="1536">
        <f t="shared" si="1"/>
        <v>10</v>
      </c>
      <c r="B10" s="8"/>
      <c r="C10" s="8"/>
      <c r="D10" s="8"/>
      <c r="E10" s="498" t="s">
        <v>7</v>
      </c>
      <c r="F10" s="499"/>
      <c r="G10" s="499"/>
      <c r="H10" s="499"/>
      <c r="I10" s="499"/>
      <c r="J10" s="499"/>
      <c r="K10" s="499"/>
      <c r="L10" s="499"/>
      <c r="M10" s="500" t="s">
        <v>8</v>
      </c>
      <c r="N10" s="9"/>
      <c r="O10" s="9"/>
    </row>
    <row r="11" spans="1:16" s="2" customFormat="1" ht="12">
      <c r="A11" s="1536">
        <f t="shared" si="1"/>
        <v>11</v>
      </c>
      <c r="B11" s="10"/>
      <c r="C11" s="10"/>
      <c r="D11" s="11"/>
      <c r="E11" s="501"/>
      <c r="F11" s="501"/>
      <c r="G11" s="501"/>
      <c r="H11" s="502" t="s">
        <v>9</v>
      </c>
      <c r="I11" s="502"/>
      <c r="J11" s="503" t="s">
        <v>10</v>
      </c>
      <c r="K11" s="503"/>
      <c r="L11" s="1557" t="s">
        <v>11</v>
      </c>
      <c r="M11" s="1557"/>
      <c r="N11" s="4"/>
      <c r="O11" s="4"/>
      <c r="P11" s="4"/>
    </row>
    <row r="12" spans="1:16" s="2" customFormat="1" ht="12">
      <c r="A12" s="1536">
        <f t="shared" si="1"/>
        <v>12</v>
      </c>
      <c r="B12" s="10"/>
      <c r="C12" s="10"/>
      <c r="D12" s="11"/>
      <c r="E12" s="504"/>
      <c r="F12" s="504"/>
      <c r="G12" s="505"/>
      <c r="H12" s="506" t="s">
        <v>12</v>
      </c>
      <c r="I12" s="506" t="s">
        <v>13</v>
      </c>
      <c r="J12" s="506" t="s">
        <v>12</v>
      </c>
      <c r="K12" s="506" t="s">
        <v>13</v>
      </c>
      <c r="L12" s="506" t="s">
        <v>12</v>
      </c>
      <c r="M12" s="506" t="s">
        <v>13</v>
      </c>
      <c r="N12" s="4"/>
      <c r="O12" s="4"/>
      <c r="P12" s="4"/>
    </row>
    <row r="13" spans="1:16" s="2" customFormat="1" ht="12">
      <c r="A13" s="1536">
        <f t="shared" si="1"/>
        <v>13</v>
      </c>
      <c r="B13" s="10"/>
      <c r="C13" s="10"/>
      <c r="D13" s="11"/>
      <c r="E13" s="1162">
        <v>202303</v>
      </c>
      <c r="F13" s="1162" t="s">
        <v>1380</v>
      </c>
      <c r="G13" s="1163"/>
      <c r="H13" s="12">
        <v>278377</v>
      </c>
      <c r="I13" s="13">
        <f>IF(H14="","- ",IF(H14&lt;=0,"- ",IF(H13="- ","- ",ROUND((H13-H14)/H14*100,2))))</f>
        <v>17.91</v>
      </c>
      <c r="J13" s="12">
        <v>86983</v>
      </c>
      <c r="K13" s="13">
        <f>IF(J14="","- ",IF(J14&lt;=0,"- ",IF(J13="- ","- ",ROUND((J13-J14)/J14*100,2))))</f>
        <v>10.35</v>
      </c>
      <c r="L13" s="12">
        <v>60276</v>
      </c>
      <c r="M13" s="13">
        <f>IF(L14="","- ",IF(L14&lt;=0,"- ",IF(L13="- ","- ",ROUND((L13-L14)/L14*100,2))))</f>
        <v>10.6</v>
      </c>
      <c r="N13" s="4"/>
      <c r="O13" s="4"/>
      <c r="P13" s="4"/>
    </row>
    <row r="14" spans="1:16" s="2" customFormat="1" ht="12">
      <c r="A14" s="1536">
        <f t="shared" si="1"/>
        <v>14</v>
      </c>
      <c r="B14" s="10"/>
      <c r="C14" s="10"/>
      <c r="D14" s="11"/>
      <c r="E14" s="507">
        <v>202203</v>
      </c>
      <c r="F14" s="507" t="s">
        <v>1412</v>
      </c>
      <c r="G14" s="508"/>
      <c r="H14" s="14">
        <v>236092</v>
      </c>
      <c r="I14" s="15">
        <f>IF(H15="","- ",IF(H15&lt;=0,"- ",IF(H14="- ","- ",ROUND((H14-H15)/H15*100,2))))</f>
        <v>1.35</v>
      </c>
      <c r="J14" s="14">
        <v>78827</v>
      </c>
      <c r="K14" s="15">
        <f>IF(J15="","- ",IF(J15&lt;=0,"- ",IF(J14="- ","- ",ROUND((J14-J15)/J15*100,2))))</f>
        <v>9.76</v>
      </c>
      <c r="L14" s="14">
        <v>54498</v>
      </c>
      <c r="M14" s="15">
        <f>IF(L15="","- ",IF(L15&lt;=0,"- ",IF(L14="- ","- ",ROUND((L14-L15)/L15*100,2))))</f>
        <v>9.7799999999999994</v>
      </c>
      <c r="N14" s="4"/>
      <c r="O14" s="4"/>
      <c r="P14" s="4"/>
    </row>
    <row r="15" spans="1:16" s="2" customFormat="1" ht="12">
      <c r="A15" s="1536">
        <f t="shared" si="1"/>
        <v>15</v>
      </c>
      <c r="B15" s="11"/>
      <c r="C15" s="11"/>
      <c r="D15" s="11"/>
      <c r="E15" s="509">
        <v>202103</v>
      </c>
      <c r="F15" s="509" t="s">
        <v>1415</v>
      </c>
      <c r="G15" s="510"/>
      <c r="H15" s="16">
        <v>232940</v>
      </c>
      <c r="I15" s="16"/>
      <c r="J15" s="16">
        <v>71819</v>
      </c>
      <c r="K15" s="16"/>
      <c r="L15" s="16">
        <v>49641</v>
      </c>
      <c r="M15" s="17"/>
    </row>
    <row r="16" spans="1:16" s="2" customFormat="1" ht="12">
      <c r="A16" s="1536">
        <f t="shared" si="1"/>
        <v>16</v>
      </c>
      <c r="B16" s="11"/>
      <c r="C16" s="11"/>
      <c r="D16" s="11"/>
      <c r="E16" s="511"/>
      <c r="F16" s="512"/>
      <c r="G16" s="512"/>
      <c r="H16" s="4"/>
      <c r="I16" s="4"/>
      <c r="J16" s="4"/>
      <c r="K16" s="4"/>
      <c r="L16" s="4"/>
    </row>
    <row r="17" spans="1:13" s="2" customFormat="1" ht="12">
      <c r="A17" s="1536">
        <f t="shared" si="1"/>
        <v>17</v>
      </c>
      <c r="B17" s="10"/>
      <c r="C17" s="10"/>
      <c r="D17" s="11"/>
      <c r="E17" s="504"/>
      <c r="F17" s="504"/>
      <c r="G17" s="504"/>
      <c r="H17" s="1558" t="s">
        <v>1050</v>
      </c>
      <c r="I17" s="1558"/>
      <c r="J17" s="1560" t="s">
        <v>1051</v>
      </c>
      <c r="K17" s="1560"/>
      <c r="L17" s="1562" t="s">
        <v>14</v>
      </c>
      <c r="M17" s="1562"/>
    </row>
    <row r="18" spans="1:13" s="2" customFormat="1" ht="12">
      <c r="A18" s="1536">
        <f t="shared" si="1"/>
        <v>18</v>
      </c>
      <c r="B18" s="10"/>
      <c r="C18" s="10"/>
      <c r="D18" s="11"/>
      <c r="E18" s="515"/>
      <c r="F18" s="515"/>
      <c r="G18" s="515"/>
      <c r="H18" s="1559"/>
      <c r="I18" s="1559"/>
      <c r="J18" s="1561"/>
      <c r="K18" s="1561"/>
      <c r="L18" s="510"/>
      <c r="M18" s="510"/>
    </row>
    <row r="19" spans="1:13" s="2" customFormat="1" ht="12">
      <c r="A19" s="1536">
        <f t="shared" si="1"/>
        <v>19</v>
      </c>
      <c r="B19" s="10"/>
      <c r="C19" s="10"/>
      <c r="D19" s="11"/>
      <c r="E19" s="504"/>
      <c r="F19" s="504"/>
      <c r="G19" s="504"/>
      <c r="H19" s="18"/>
      <c r="I19" s="506" t="s">
        <v>15</v>
      </c>
      <c r="J19" s="506"/>
      <c r="K19" s="506" t="s">
        <v>15</v>
      </c>
      <c r="L19" s="517"/>
      <c r="M19" s="506" t="s">
        <v>12</v>
      </c>
    </row>
    <row r="20" spans="1:13" s="2" customFormat="1" ht="12">
      <c r="A20" s="1536">
        <f t="shared" si="1"/>
        <v>20</v>
      </c>
      <c r="B20" s="10"/>
      <c r="C20" s="10"/>
      <c r="D20" s="11"/>
      <c r="E20" s="1162">
        <v>202303</v>
      </c>
      <c r="F20" s="1162" t="s">
        <v>1380</v>
      </c>
      <c r="G20" s="1162"/>
      <c r="H20" s="12"/>
      <c r="I20" s="19">
        <v>82.52</v>
      </c>
      <c r="J20" s="12"/>
      <c r="K20" s="19" t="s">
        <v>1381</v>
      </c>
      <c r="L20" s="20"/>
      <c r="M20" s="12">
        <v>30932</v>
      </c>
    </row>
    <row r="21" spans="1:13" s="2" customFormat="1" ht="12">
      <c r="A21" s="1536">
        <f t="shared" si="1"/>
        <v>21</v>
      </c>
      <c r="B21" s="10"/>
      <c r="C21" s="10"/>
      <c r="D21" s="11"/>
      <c r="E21" s="509">
        <v>202203</v>
      </c>
      <c r="F21" s="509" t="s">
        <v>1412</v>
      </c>
      <c r="G21" s="509"/>
      <c r="H21" s="16"/>
      <c r="I21" s="21">
        <v>73.47</v>
      </c>
      <c r="J21" s="16"/>
      <c r="K21" s="21">
        <v>73.45</v>
      </c>
      <c r="L21" s="22"/>
      <c r="M21" s="16">
        <v>39127</v>
      </c>
    </row>
    <row r="22" spans="1:13" s="2" customFormat="1" ht="12">
      <c r="A22" s="1536">
        <f t="shared" si="1"/>
        <v>22</v>
      </c>
      <c r="B22" s="10"/>
      <c r="C22" s="10"/>
      <c r="D22" s="11"/>
      <c r="E22" s="23"/>
      <c r="F22" s="23"/>
      <c r="G22" s="14"/>
      <c r="H22" s="24"/>
      <c r="I22" s="14"/>
      <c r="J22" s="24"/>
      <c r="K22" s="4"/>
      <c r="L22" s="4"/>
    </row>
    <row r="23" spans="1:13" s="518" customFormat="1" ht="14.25">
      <c r="A23" s="1536">
        <f t="shared" si="1"/>
        <v>23</v>
      </c>
      <c r="B23" s="519"/>
      <c r="C23" s="519"/>
      <c r="D23" s="520"/>
      <c r="E23" s="521" t="s">
        <v>16</v>
      </c>
      <c r="F23" s="522"/>
      <c r="G23" s="523"/>
      <c r="H23" s="524"/>
      <c r="I23" s="523"/>
      <c r="J23" s="524"/>
      <c r="K23" s="525"/>
      <c r="L23" s="525"/>
    </row>
    <row r="24" spans="1:13" s="2" customFormat="1" ht="12">
      <c r="A24" s="1536">
        <f t="shared" si="1"/>
        <v>24</v>
      </c>
      <c r="B24" s="10"/>
      <c r="C24" s="10"/>
      <c r="D24" s="11"/>
      <c r="E24" s="25"/>
      <c r="F24" s="25"/>
      <c r="G24" s="25"/>
      <c r="H24" s="502" t="s">
        <v>17</v>
      </c>
      <c r="I24" s="502"/>
      <c r="J24" s="503" t="s">
        <v>18</v>
      </c>
      <c r="K24" s="503"/>
      <c r="L24" s="1557" t="s">
        <v>19</v>
      </c>
      <c r="M24" s="1557"/>
    </row>
    <row r="25" spans="1:13" s="2" customFormat="1" ht="12">
      <c r="A25" s="1536">
        <f t="shared" si="1"/>
        <v>25</v>
      </c>
      <c r="B25" s="10"/>
      <c r="C25" s="10"/>
      <c r="D25" s="11"/>
      <c r="E25" s="504"/>
      <c r="F25" s="504"/>
      <c r="G25" s="504"/>
      <c r="H25" s="18"/>
      <c r="I25" s="506" t="s">
        <v>12</v>
      </c>
      <c r="J25" s="506"/>
      <c r="K25" s="506" t="s">
        <v>12</v>
      </c>
      <c r="L25" s="506"/>
      <c r="M25" s="506" t="s">
        <v>20</v>
      </c>
    </row>
    <row r="26" spans="1:13" s="2" customFormat="1" ht="12">
      <c r="A26" s="1536">
        <f t="shared" si="1"/>
        <v>26</v>
      </c>
      <c r="B26" s="10"/>
      <c r="C26" s="10"/>
      <c r="D26" s="11"/>
      <c r="E26" s="1162">
        <v>202303</v>
      </c>
      <c r="F26" s="1162" t="s">
        <v>1380</v>
      </c>
      <c r="G26" s="1162"/>
      <c r="H26" s="12"/>
      <c r="I26" s="26">
        <v>19787882</v>
      </c>
      <c r="J26" s="12"/>
      <c r="K26" s="26">
        <v>1061115</v>
      </c>
      <c r="L26" s="12"/>
      <c r="M26" s="19">
        <v>1464.45</v>
      </c>
    </row>
    <row r="27" spans="1:13" s="2" customFormat="1" ht="12">
      <c r="A27" s="1536">
        <f t="shared" si="1"/>
        <v>27</v>
      </c>
      <c r="B27" s="10"/>
      <c r="C27" s="10"/>
      <c r="D27" s="11"/>
      <c r="E27" s="509">
        <v>202203</v>
      </c>
      <c r="F27" s="509" t="s">
        <v>1412</v>
      </c>
      <c r="G27" s="509"/>
      <c r="H27" s="16"/>
      <c r="I27" s="27">
        <v>19104764</v>
      </c>
      <c r="J27" s="16"/>
      <c r="K27" s="27">
        <v>1059091</v>
      </c>
      <c r="L27" s="16"/>
      <c r="M27" s="21">
        <v>1436.74</v>
      </c>
    </row>
    <row r="28" spans="1:13" s="2" customFormat="1" ht="12">
      <c r="A28" s="1536">
        <f t="shared" si="1"/>
        <v>28</v>
      </c>
      <c r="B28" s="10"/>
      <c r="C28" s="10"/>
      <c r="D28" s="11"/>
      <c r="E28" s="23"/>
      <c r="F28" s="23"/>
      <c r="G28" s="14"/>
      <c r="H28" s="24"/>
      <c r="I28" s="14"/>
      <c r="J28" s="24"/>
      <c r="K28" s="4"/>
      <c r="L28" s="4"/>
    </row>
    <row r="29" spans="1:13" s="497" customFormat="1" ht="18.75">
      <c r="A29" s="1536">
        <f t="shared" si="1"/>
        <v>29</v>
      </c>
      <c r="D29" s="496">
        <f>D8+1</f>
        <v>2</v>
      </c>
      <c r="E29" s="497" t="s">
        <v>21</v>
      </c>
    </row>
    <row r="30" spans="1:13" s="2" customFormat="1" ht="12">
      <c r="A30" s="1536">
        <f t="shared" si="1"/>
        <v>30</v>
      </c>
      <c r="B30" s="10"/>
      <c r="C30" s="10"/>
      <c r="D30" s="11"/>
      <c r="E30" s="28"/>
      <c r="F30" s="28"/>
      <c r="G30" s="29"/>
      <c r="H30" s="1563" t="s">
        <v>22</v>
      </c>
      <c r="I30" s="1563"/>
      <c r="J30" s="1563"/>
      <c r="K30" s="1563"/>
      <c r="L30" s="1563"/>
      <c r="M30" s="4"/>
    </row>
    <row r="31" spans="1:13" s="2" customFormat="1" ht="12">
      <c r="A31" s="1536">
        <f t="shared" si="1"/>
        <v>31</v>
      </c>
      <c r="B31" s="10"/>
      <c r="C31" s="10"/>
      <c r="D31" s="11"/>
      <c r="E31" s="4"/>
      <c r="F31" s="4"/>
      <c r="G31" s="4"/>
      <c r="H31" s="507" t="s">
        <v>23</v>
      </c>
      <c r="I31" s="526" t="s">
        <v>24</v>
      </c>
      <c r="J31" s="526" t="s">
        <v>25</v>
      </c>
      <c r="K31" s="527" t="s">
        <v>26</v>
      </c>
      <c r="L31" s="527" t="s">
        <v>27</v>
      </c>
    </row>
    <row r="32" spans="1:13" s="2" customFormat="1" ht="12">
      <c r="A32" s="1536">
        <f t="shared" si="1"/>
        <v>32</v>
      </c>
      <c r="B32" s="10"/>
      <c r="C32" s="10"/>
      <c r="D32" s="11"/>
      <c r="E32" s="504"/>
      <c r="F32" s="504"/>
      <c r="G32" s="504"/>
      <c r="H32" s="528" t="s">
        <v>15</v>
      </c>
      <c r="I32" s="528" t="s">
        <v>15</v>
      </c>
      <c r="J32" s="528" t="s">
        <v>15</v>
      </c>
      <c r="K32" s="528" t="s">
        <v>15</v>
      </c>
      <c r="L32" s="528" t="s">
        <v>15</v>
      </c>
    </row>
    <row r="33" spans="1:16" s="2" customFormat="1" ht="12">
      <c r="A33" s="1536">
        <f t="shared" si="1"/>
        <v>33</v>
      </c>
      <c r="B33" s="10"/>
      <c r="C33" s="10"/>
      <c r="D33" s="11"/>
      <c r="E33" s="1164" t="s">
        <v>28</v>
      </c>
      <c r="F33" s="1162"/>
      <c r="G33" s="1162"/>
      <c r="H33" s="1165" t="s">
        <v>1381</v>
      </c>
      <c r="I33" s="1165">
        <v>13</v>
      </c>
      <c r="J33" s="1165" t="s">
        <v>1381</v>
      </c>
      <c r="K33" s="1165">
        <v>15</v>
      </c>
      <c r="L33" s="1165">
        <v>28</v>
      </c>
    </row>
    <row r="34" spans="1:16" s="2" customFormat="1" ht="12">
      <c r="A34" s="1536">
        <f t="shared" si="1"/>
        <v>34</v>
      </c>
      <c r="B34" s="10"/>
      <c r="C34" s="10"/>
      <c r="D34" s="11"/>
      <c r="E34" s="529" t="s">
        <v>29</v>
      </c>
      <c r="F34" s="507"/>
      <c r="G34" s="507"/>
      <c r="H34" s="30" t="s">
        <v>1381</v>
      </c>
      <c r="I34" s="30">
        <v>13</v>
      </c>
      <c r="J34" s="31"/>
      <c r="K34" s="31"/>
      <c r="L34" s="31"/>
    </row>
    <row r="35" spans="1:16" s="2" customFormat="1" ht="12">
      <c r="A35" s="1536">
        <f t="shared" si="1"/>
        <v>35</v>
      </c>
      <c r="B35" s="10"/>
      <c r="C35" s="10"/>
      <c r="D35" s="11"/>
      <c r="E35" s="530" t="s">
        <v>30</v>
      </c>
      <c r="F35" s="531"/>
      <c r="G35" s="509"/>
      <c r="H35" s="32"/>
      <c r="I35" s="32"/>
      <c r="J35" s="33"/>
      <c r="K35" s="33"/>
      <c r="L35" s="33">
        <v>30</v>
      </c>
    </row>
    <row r="36" spans="1:16" s="2" customFormat="1" ht="12">
      <c r="A36" s="1536">
        <f t="shared" si="1"/>
        <v>36</v>
      </c>
      <c r="B36" s="3"/>
      <c r="C36" s="3"/>
      <c r="D36" s="3"/>
    </row>
    <row r="37" spans="1:16" s="495" customFormat="1" ht="18.75">
      <c r="A37" s="1536">
        <f t="shared" si="1"/>
        <v>37</v>
      </c>
      <c r="B37" s="532"/>
      <c r="C37" s="532"/>
      <c r="D37" s="496">
        <f>D29+1</f>
        <v>3</v>
      </c>
      <c r="E37" s="497" t="s">
        <v>31</v>
      </c>
    </row>
    <row r="38" spans="1:16" ht="14.25">
      <c r="A38" s="1536">
        <f t="shared" si="1"/>
        <v>38</v>
      </c>
      <c r="B38" s="8"/>
      <c r="C38" s="8"/>
      <c r="D38" s="1066"/>
      <c r="E38" s="35"/>
      <c r="F38" s="35"/>
      <c r="G38" s="35"/>
      <c r="H38" s="1562" t="s">
        <v>32</v>
      </c>
      <c r="I38" s="1562"/>
      <c r="J38" s="1564" t="s">
        <v>33</v>
      </c>
      <c r="K38" s="1564"/>
      <c r="L38" s="533" t="s">
        <v>34</v>
      </c>
      <c r="N38" s="34"/>
      <c r="O38" s="34"/>
      <c r="P38" s="34"/>
    </row>
    <row r="39" spans="1:16" ht="14.25">
      <c r="A39" s="1536">
        <f t="shared" si="1"/>
        <v>39</v>
      </c>
      <c r="B39" s="8"/>
      <c r="C39" s="8"/>
      <c r="D39" s="11"/>
      <c r="E39" s="35"/>
      <c r="F39" s="35"/>
      <c r="G39" s="35"/>
      <c r="H39" s="506" t="s">
        <v>12</v>
      </c>
      <c r="I39" s="506" t="s">
        <v>13</v>
      </c>
      <c r="J39" s="506" t="s">
        <v>12</v>
      </c>
      <c r="K39" s="506" t="s">
        <v>13</v>
      </c>
      <c r="L39" s="528" t="s">
        <v>15</v>
      </c>
      <c r="N39" s="34"/>
      <c r="O39" s="34"/>
      <c r="P39" s="34"/>
    </row>
    <row r="40" spans="1:16" ht="14.25">
      <c r="A40" s="1536">
        <f t="shared" si="1"/>
        <v>40</v>
      </c>
      <c r="B40" s="8"/>
      <c r="C40" s="8"/>
      <c r="D40" s="11"/>
      <c r="E40" s="509" t="s">
        <v>35</v>
      </c>
      <c r="F40" s="36"/>
      <c r="G40" s="36"/>
      <c r="H40" s="299">
        <v>88000</v>
      </c>
      <c r="I40" s="404">
        <v>1.1000000000000001</v>
      </c>
      <c r="J40" s="299">
        <v>61000</v>
      </c>
      <c r="K40" s="404">
        <v>1.1000000000000001</v>
      </c>
      <c r="L40" s="289">
        <v>84.18</v>
      </c>
      <c r="N40" s="34"/>
      <c r="O40" s="34"/>
      <c r="P40" s="34"/>
    </row>
    <row r="41" spans="1:16">
      <c r="A41" s="1536">
        <f t="shared" si="1"/>
        <v>41</v>
      </c>
    </row>
    <row r="42" spans="1:16" s="493" customFormat="1" ht="18.75">
      <c r="A42" s="1536">
        <f t="shared" si="1"/>
        <v>42</v>
      </c>
      <c r="B42" s="494"/>
      <c r="C42" s="494"/>
      <c r="D42" s="1063"/>
      <c r="E42" s="497" t="s">
        <v>36</v>
      </c>
    </row>
    <row r="43" spans="1:16" s="508" customFormat="1" ht="12">
      <c r="A43" s="1536">
        <f t="shared" si="1"/>
        <v>43</v>
      </c>
      <c r="B43" s="494"/>
      <c r="C43" s="494"/>
      <c r="D43" s="494"/>
      <c r="E43" s="512" t="s">
        <v>37</v>
      </c>
    </row>
    <row r="44" spans="1:16" s="2" customFormat="1" ht="12">
      <c r="A44" s="1536">
        <f t="shared" si="1"/>
        <v>44</v>
      </c>
      <c r="B44" s="3"/>
      <c r="C44" s="3"/>
      <c r="D44" s="3"/>
      <c r="E44" s="534" t="s">
        <v>38</v>
      </c>
      <c r="F44" s="505"/>
      <c r="G44" s="60"/>
      <c r="H44" s="1219">
        <f t="shared" ref="H44:H46" si="2">$F$1</f>
        <v>202303</v>
      </c>
      <c r="I44" s="39">
        <v>815521</v>
      </c>
      <c r="J44" s="60"/>
      <c r="K44" s="514">
        <f t="shared" ref="K44:K46" si="3">$E$56</f>
        <v>202203</v>
      </c>
      <c r="L44" s="38">
        <v>815521</v>
      </c>
    </row>
    <row r="45" spans="1:16" s="2" customFormat="1" ht="12">
      <c r="A45" s="1536">
        <f t="shared" si="1"/>
        <v>45</v>
      </c>
      <c r="B45" s="3"/>
      <c r="C45" s="3"/>
      <c r="D45" s="3"/>
      <c r="E45" s="535" t="s">
        <v>39</v>
      </c>
      <c r="F45" s="508"/>
      <c r="H45" s="1162">
        <f t="shared" si="2"/>
        <v>202303</v>
      </c>
      <c r="I45" s="1217">
        <v>90941</v>
      </c>
      <c r="K45" s="507">
        <f t="shared" si="3"/>
        <v>202203</v>
      </c>
      <c r="L45" s="1218">
        <v>78374</v>
      </c>
    </row>
    <row r="46" spans="1:16" s="2" customFormat="1" ht="12">
      <c r="A46" s="1536">
        <f t="shared" si="1"/>
        <v>46</v>
      </c>
      <c r="B46" s="3"/>
      <c r="C46" s="3"/>
      <c r="D46" s="3"/>
      <c r="E46" s="536" t="s">
        <v>40</v>
      </c>
      <c r="F46" s="510"/>
      <c r="G46" s="22"/>
      <c r="H46" s="1166">
        <f t="shared" si="2"/>
        <v>202303</v>
      </c>
      <c r="I46" s="41">
        <v>730404</v>
      </c>
      <c r="J46" s="22"/>
      <c r="K46" s="509">
        <f t="shared" si="3"/>
        <v>202203</v>
      </c>
      <c r="L46" s="40">
        <v>741684</v>
      </c>
    </row>
    <row r="47" spans="1:16" s="2" customFormat="1" ht="12">
      <c r="A47" s="1536">
        <f t="shared" si="1"/>
        <v>47</v>
      </c>
      <c r="B47" s="3"/>
      <c r="C47" s="3"/>
      <c r="D47" s="3"/>
    </row>
    <row r="48" spans="1:16" s="2" customFormat="1" ht="12">
      <c r="A48" s="1536">
        <f t="shared" si="1"/>
        <v>48</v>
      </c>
      <c r="B48" s="3"/>
      <c r="C48" s="3"/>
      <c r="D48" s="3"/>
    </row>
    <row r="49" spans="1:17" s="537" customFormat="1" ht="23.25">
      <c r="A49" s="1536">
        <f t="shared" si="1"/>
        <v>49</v>
      </c>
      <c r="B49" s="538"/>
      <c r="C49" s="538"/>
      <c r="E49" s="1072" t="s">
        <v>41</v>
      </c>
      <c r="F49" s="540"/>
      <c r="G49" s="541"/>
      <c r="H49" s="540"/>
      <c r="I49" s="541"/>
      <c r="J49" s="542"/>
      <c r="K49" s="542"/>
    </row>
    <row r="50" spans="1:17" s="537" customFormat="1" ht="23.25">
      <c r="A50" s="1536">
        <f t="shared" si="1"/>
        <v>50</v>
      </c>
      <c r="B50" s="538"/>
      <c r="C50" s="538"/>
      <c r="D50" s="1067"/>
      <c r="E50" s="539"/>
      <c r="F50" s="540"/>
      <c r="G50" s="541"/>
      <c r="H50" s="540"/>
      <c r="I50" s="541"/>
      <c r="J50" s="542"/>
      <c r="K50" s="542"/>
    </row>
    <row r="51" spans="1:17" s="497" customFormat="1" ht="18.75">
      <c r="A51" s="1536">
        <f t="shared" si="1"/>
        <v>51</v>
      </c>
      <c r="D51" s="496">
        <f>D37+1</f>
        <v>4</v>
      </c>
      <c r="E51" s="497" t="s">
        <v>42</v>
      </c>
    </row>
    <row r="52" spans="1:17" s="493" customFormat="1" ht="14.25">
      <c r="A52" s="1536">
        <f t="shared" si="1"/>
        <v>52</v>
      </c>
      <c r="B52" s="494"/>
      <c r="C52" s="494"/>
      <c r="D52" s="1063"/>
      <c r="E52" s="498" t="s">
        <v>43</v>
      </c>
      <c r="F52" s="499"/>
      <c r="G52" s="499"/>
      <c r="H52" s="499"/>
      <c r="I52" s="499"/>
      <c r="J52" s="499"/>
      <c r="K52" s="499"/>
      <c r="L52" s="499"/>
    </row>
    <row r="53" spans="1:17" s="2" customFormat="1" ht="12">
      <c r="A53" s="1536">
        <f t="shared" si="1"/>
        <v>53</v>
      </c>
      <c r="B53" s="3"/>
      <c r="C53" s="3"/>
      <c r="D53" s="3"/>
      <c r="E53" s="35"/>
      <c r="F53" s="35"/>
      <c r="G53" s="1562" t="s">
        <v>9</v>
      </c>
      <c r="H53" s="1562"/>
      <c r="I53" s="1564" t="s">
        <v>44</v>
      </c>
      <c r="J53" s="1564"/>
      <c r="K53" s="1564" t="s">
        <v>1052</v>
      </c>
      <c r="L53" s="1564"/>
    </row>
    <row r="54" spans="1:17" s="2" customFormat="1" ht="12">
      <c r="A54" s="1536">
        <f t="shared" si="1"/>
        <v>54</v>
      </c>
      <c r="B54" s="3"/>
      <c r="C54" s="3"/>
      <c r="D54" s="3"/>
      <c r="E54" s="35"/>
      <c r="F54" s="35"/>
      <c r="G54" s="506" t="s">
        <v>12</v>
      </c>
      <c r="H54" s="506" t="s">
        <v>13</v>
      </c>
      <c r="I54" s="506" t="s">
        <v>12</v>
      </c>
      <c r="J54" s="506" t="s">
        <v>13</v>
      </c>
      <c r="K54" s="506" t="s">
        <v>12</v>
      </c>
      <c r="L54" s="506" t="s">
        <v>13</v>
      </c>
    </row>
    <row r="55" spans="1:17" s="2" customFormat="1" ht="12">
      <c r="A55" s="1536">
        <f t="shared" si="1"/>
        <v>55</v>
      </c>
      <c r="B55" s="3"/>
      <c r="C55" s="3"/>
      <c r="D55" s="3"/>
      <c r="E55" s="1162">
        <v>202303</v>
      </c>
      <c r="F55" s="1162" t="s">
        <v>1380</v>
      </c>
      <c r="G55" s="42">
        <v>245394</v>
      </c>
      <c r="H55" s="13">
        <f>IF(G55="- ","- ",ROUND((G55-G56)/G56*100,2))</f>
        <v>20.76</v>
      </c>
      <c r="I55" s="43">
        <v>81753</v>
      </c>
      <c r="J55" s="13">
        <f>IF(I55="- ","- ",ROUND((I55-I56)/I56*100,2))</f>
        <v>11</v>
      </c>
      <c r="K55" s="43">
        <v>58127</v>
      </c>
      <c r="L55" s="13">
        <f>IF(K55="- ","- ",ROUND((K55-K56)/K56*100,2))</f>
        <v>11.08</v>
      </c>
    </row>
    <row r="56" spans="1:17" s="2" customFormat="1" ht="12">
      <c r="A56" s="1536">
        <f t="shared" si="1"/>
        <v>56</v>
      </c>
      <c r="B56" s="3"/>
      <c r="C56" s="3"/>
      <c r="D56" s="3"/>
      <c r="E56" s="507">
        <v>202203</v>
      </c>
      <c r="F56" s="507" t="s">
        <v>1412</v>
      </c>
      <c r="G56" s="44">
        <v>203209</v>
      </c>
      <c r="H56" s="15">
        <f>IF(SUM(G57)=0,"- ",ROUND((G56-G57)/G57*100,2))</f>
        <v>2.0099999999999998</v>
      </c>
      <c r="I56" s="45">
        <v>73650</v>
      </c>
      <c r="J56" s="15">
        <f>IF(SUM(I57)=0,"- ",ROUND((I56-I57)/I57*100,2))</f>
        <v>14.65</v>
      </c>
      <c r="K56" s="45">
        <v>52328</v>
      </c>
      <c r="L56" s="15">
        <f>IF(SUM(K57)=0,"- ",ROUND((K56-K57)/K57*100,2))</f>
        <v>14.51</v>
      </c>
      <c r="P56" s="543"/>
      <c r="Q56" s="544"/>
    </row>
    <row r="57" spans="1:17" s="2" customFormat="1" ht="12">
      <c r="A57" s="1536">
        <f t="shared" si="1"/>
        <v>57</v>
      </c>
      <c r="B57" s="3"/>
      <c r="C57" s="3"/>
      <c r="D57" s="3"/>
      <c r="E57" s="509">
        <v>202103</v>
      </c>
      <c r="F57" s="509" t="s">
        <v>1415</v>
      </c>
      <c r="G57" s="46">
        <v>199206</v>
      </c>
      <c r="H57" s="47"/>
      <c r="I57" s="48">
        <v>64237</v>
      </c>
      <c r="J57" s="47"/>
      <c r="K57" s="48">
        <v>45698</v>
      </c>
      <c r="L57" s="47"/>
      <c r="P57" s="545"/>
      <c r="Q57" s="546"/>
    </row>
    <row r="58" spans="1:17" s="2" customFormat="1" ht="12">
      <c r="A58" s="1536">
        <f t="shared" si="1"/>
        <v>58</v>
      </c>
      <c r="B58" s="3"/>
      <c r="C58" s="3"/>
      <c r="D58" s="3"/>
      <c r="E58" s="23"/>
      <c r="F58" s="23"/>
      <c r="G58" s="14"/>
      <c r="H58" s="14"/>
      <c r="I58" s="14"/>
      <c r="J58" s="14"/>
      <c r="K58" s="14"/>
      <c r="L58" s="49"/>
      <c r="P58" s="545"/>
      <c r="Q58" s="546"/>
    </row>
    <row r="59" spans="1:17" s="2" customFormat="1" ht="12">
      <c r="A59" s="1536">
        <f t="shared" si="1"/>
        <v>59</v>
      </c>
      <c r="B59" s="3"/>
      <c r="C59" s="3"/>
      <c r="D59" s="3"/>
      <c r="E59" s="501"/>
      <c r="F59" s="501"/>
      <c r="G59" s="1570" t="s">
        <v>1050</v>
      </c>
      <c r="H59" s="1570"/>
      <c r="I59" s="4"/>
      <c r="J59" s="4"/>
      <c r="P59" s="545"/>
      <c r="Q59" s="547"/>
    </row>
    <row r="60" spans="1:17" s="2" customFormat="1" ht="12">
      <c r="A60" s="1536">
        <f t="shared" si="1"/>
        <v>60</v>
      </c>
      <c r="B60" s="3"/>
      <c r="C60" s="3"/>
      <c r="D60" s="3"/>
      <c r="E60" s="548"/>
      <c r="F60" s="548"/>
      <c r="G60" s="549"/>
      <c r="H60" s="550" t="s">
        <v>15</v>
      </c>
      <c r="I60" s="4"/>
      <c r="J60" s="4"/>
      <c r="P60" s="545"/>
      <c r="Q60" s="547"/>
    </row>
    <row r="61" spans="1:17" s="2" customFormat="1" ht="12">
      <c r="A61" s="1536">
        <f t="shared" si="1"/>
        <v>61</v>
      </c>
      <c r="B61" s="3"/>
      <c r="C61" s="3"/>
      <c r="D61" s="3"/>
      <c r="E61" s="1162">
        <v>202303</v>
      </c>
      <c r="F61" s="1162" t="s">
        <v>1380</v>
      </c>
      <c r="G61" s="12"/>
      <c r="H61" s="19">
        <v>79.58</v>
      </c>
      <c r="I61" s="4"/>
      <c r="J61" s="4"/>
      <c r="P61" s="545"/>
      <c r="Q61" s="547"/>
    </row>
    <row r="62" spans="1:17" s="2" customFormat="1" ht="12">
      <c r="A62" s="1536">
        <f t="shared" si="1"/>
        <v>62</v>
      </c>
      <c r="B62" s="3"/>
      <c r="C62" s="3"/>
      <c r="D62" s="3"/>
      <c r="E62" s="509">
        <v>202203</v>
      </c>
      <c r="F62" s="509" t="s">
        <v>1412</v>
      </c>
      <c r="G62" s="16"/>
      <c r="H62" s="21">
        <v>70.55</v>
      </c>
      <c r="I62" s="4"/>
      <c r="J62" s="4"/>
      <c r="P62" s="545"/>
      <c r="Q62" s="547"/>
    </row>
    <row r="63" spans="1:17" s="2" customFormat="1" ht="12">
      <c r="A63" s="1536">
        <f t="shared" si="1"/>
        <v>63</v>
      </c>
      <c r="B63" s="3"/>
      <c r="C63" s="3"/>
      <c r="D63" s="3"/>
      <c r="E63" s="23"/>
      <c r="F63" s="23"/>
      <c r="G63" s="14"/>
      <c r="H63" s="24"/>
      <c r="I63" s="14"/>
      <c r="J63" s="24"/>
      <c r="K63" s="4"/>
      <c r="L63" s="4"/>
      <c r="P63" s="545"/>
      <c r="Q63" s="547"/>
    </row>
    <row r="64" spans="1:17" ht="14.25">
      <c r="A64" s="1536">
        <f t="shared" si="1"/>
        <v>64</v>
      </c>
      <c r="E64" s="9" t="s">
        <v>45</v>
      </c>
      <c r="F64" s="23"/>
      <c r="G64" s="14"/>
      <c r="H64" s="24"/>
      <c r="I64" s="14"/>
      <c r="J64" s="24"/>
      <c r="K64" s="34"/>
      <c r="L64" s="34"/>
      <c r="P64" s="551"/>
      <c r="Q64" s="547"/>
    </row>
    <row r="65" spans="1:17" s="2" customFormat="1" ht="12">
      <c r="A65" s="1536">
        <f t="shared" si="1"/>
        <v>65</v>
      </c>
      <c r="B65" s="3"/>
      <c r="C65" s="3"/>
      <c r="D65" s="3"/>
      <c r="E65" s="25"/>
      <c r="F65" s="25"/>
      <c r="G65" s="1570" t="s">
        <v>17</v>
      </c>
      <c r="H65" s="1570"/>
      <c r="I65" s="1571" t="s">
        <v>46</v>
      </c>
      <c r="J65" s="1571"/>
      <c r="N65" s="545"/>
      <c r="O65" s="547"/>
    </row>
    <row r="66" spans="1:17" s="2" customFormat="1" ht="12">
      <c r="A66" s="1536">
        <f t="shared" si="1"/>
        <v>66</v>
      </c>
      <c r="B66" s="3"/>
      <c r="C66" s="3"/>
      <c r="D66" s="3"/>
      <c r="E66" s="4"/>
      <c r="F66" s="4"/>
      <c r="G66" s="14"/>
      <c r="H66" s="50" t="s">
        <v>12</v>
      </c>
      <c r="I66" s="50"/>
      <c r="J66" s="50" t="s">
        <v>12</v>
      </c>
      <c r="N66" s="545"/>
      <c r="O66" s="547"/>
    </row>
    <row r="67" spans="1:17" s="2" customFormat="1" ht="12">
      <c r="A67" s="1536">
        <f t="shared" ref="A67:A130" si="4">A66+1</f>
        <v>67</v>
      </c>
      <c r="B67" s="3"/>
      <c r="C67" s="3"/>
      <c r="D67" s="3"/>
      <c r="E67" s="1162">
        <v>202303</v>
      </c>
      <c r="F67" s="1162" t="s">
        <v>1380</v>
      </c>
      <c r="G67" s="12"/>
      <c r="H67" s="43">
        <v>19690575</v>
      </c>
      <c r="I67" s="12"/>
      <c r="J67" s="43">
        <v>982325</v>
      </c>
      <c r="N67" s="545"/>
      <c r="O67" s="547"/>
    </row>
    <row r="68" spans="1:17" s="2" customFormat="1" ht="12">
      <c r="A68" s="1536">
        <f t="shared" si="4"/>
        <v>68</v>
      </c>
      <c r="B68" s="3"/>
      <c r="C68" s="3"/>
      <c r="D68" s="3"/>
      <c r="E68" s="509">
        <v>202203</v>
      </c>
      <c r="F68" s="509" t="s">
        <v>1412</v>
      </c>
      <c r="G68" s="16"/>
      <c r="H68" s="48">
        <v>19011209</v>
      </c>
      <c r="I68" s="16"/>
      <c r="J68" s="48">
        <v>979911</v>
      </c>
      <c r="N68" s="545"/>
      <c r="O68" s="546"/>
    </row>
    <row r="69" spans="1:17" s="2" customFormat="1" ht="12">
      <c r="A69" s="1536">
        <f t="shared" si="4"/>
        <v>69</v>
      </c>
      <c r="B69" s="3"/>
      <c r="C69" s="3"/>
      <c r="D69" s="3"/>
      <c r="P69" s="545"/>
      <c r="Q69" s="547"/>
    </row>
    <row r="70" spans="1:17" s="495" customFormat="1" ht="18.75">
      <c r="A70" s="1536">
        <f t="shared" si="4"/>
        <v>70</v>
      </c>
      <c r="B70" s="532"/>
      <c r="C70" s="532"/>
      <c r="D70" s="496">
        <f>D51+1</f>
        <v>5</v>
      </c>
      <c r="E70" s="497" t="s">
        <v>47</v>
      </c>
      <c r="P70" s="552"/>
      <c r="Q70" s="553"/>
    </row>
    <row r="71" spans="1:17" s="2" customFormat="1" ht="12">
      <c r="A71" s="1536">
        <f t="shared" si="4"/>
        <v>71</v>
      </c>
      <c r="B71" s="10"/>
      <c r="C71" s="10"/>
      <c r="D71" s="11"/>
      <c r="E71" s="25"/>
      <c r="F71" s="25"/>
      <c r="G71" s="1572" t="s">
        <v>32</v>
      </c>
      <c r="H71" s="1572"/>
      <c r="I71" s="1557" t="s">
        <v>48</v>
      </c>
      <c r="J71" s="1557"/>
      <c r="K71" s="554" t="s">
        <v>49</v>
      </c>
      <c r="M71" s="4"/>
      <c r="N71" s="4"/>
      <c r="O71" s="4"/>
    </row>
    <row r="72" spans="1:17" s="2" customFormat="1" ht="12">
      <c r="A72" s="1536">
        <f t="shared" si="4"/>
        <v>72</v>
      </c>
      <c r="B72" s="10"/>
      <c r="C72" s="10"/>
      <c r="D72" s="11"/>
      <c r="E72" s="4"/>
      <c r="F72" s="4"/>
      <c r="G72" s="550" t="s">
        <v>12</v>
      </c>
      <c r="H72" s="550" t="s">
        <v>13</v>
      </c>
      <c r="I72" s="550" t="s">
        <v>12</v>
      </c>
      <c r="J72" s="550" t="s">
        <v>13</v>
      </c>
      <c r="K72" s="555" t="s">
        <v>15</v>
      </c>
      <c r="M72" s="4"/>
      <c r="N72" s="4"/>
      <c r="O72" s="4"/>
    </row>
    <row r="73" spans="1:17" s="2" customFormat="1" ht="12">
      <c r="A73" s="1536">
        <f t="shared" si="4"/>
        <v>73</v>
      </c>
      <c r="B73" s="10"/>
      <c r="C73" s="10"/>
      <c r="D73" s="11"/>
      <c r="E73" s="1166" t="s">
        <v>35</v>
      </c>
      <c r="F73" s="1167"/>
      <c r="G73" s="51">
        <v>83000</v>
      </c>
      <c r="H73" s="52">
        <v>1.53</v>
      </c>
      <c r="I73" s="53">
        <v>59000</v>
      </c>
      <c r="J73" s="52">
        <v>1.5</v>
      </c>
      <c r="K73" s="51">
        <v>81.42</v>
      </c>
      <c r="M73" s="4"/>
      <c r="N73" s="4"/>
      <c r="O73" s="4"/>
    </row>
    <row r="74" spans="1:17" s="2" customFormat="1" ht="12">
      <c r="A74" s="1536">
        <f t="shared" si="4"/>
        <v>74</v>
      </c>
      <c r="B74" s="3"/>
      <c r="C74" s="3"/>
      <c r="D74" s="3"/>
    </row>
    <row r="75" spans="1:17" s="2" customFormat="1" ht="12">
      <c r="A75" s="1536">
        <f t="shared" si="4"/>
        <v>75</v>
      </c>
      <c r="B75" s="3"/>
      <c r="C75" s="3"/>
      <c r="D75" s="3"/>
    </row>
    <row r="76" spans="1:17" s="537" customFormat="1" ht="23.25">
      <c r="A76" s="1536">
        <f t="shared" si="4"/>
        <v>76</v>
      </c>
      <c r="B76" s="538"/>
      <c r="C76" s="538"/>
      <c r="E76" s="1072" t="s">
        <v>50</v>
      </c>
      <c r="F76" s="540"/>
      <c r="G76" s="541"/>
      <c r="H76" s="540"/>
      <c r="I76" s="541"/>
      <c r="J76" s="542"/>
      <c r="K76" s="542"/>
    </row>
    <row r="77" spans="1:17" s="59" customFormat="1" ht="23.25">
      <c r="A77" s="1536">
        <f t="shared" si="4"/>
        <v>77</v>
      </c>
      <c r="B77" s="54"/>
      <c r="C77" s="54"/>
      <c r="D77" s="1068"/>
      <c r="E77" s="55"/>
      <c r="F77" s="56"/>
      <c r="G77" s="57"/>
      <c r="H77" s="56"/>
      <c r="I77" s="57"/>
      <c r="J77" s="58"/>
      <c r="K77" s="58"/>
    </row>
    <row r="78" spans="1:17" s="495" customFormat="1" ht="18.75">
      <c r="A78" s="1536">
        <f t="shared" si="4"/>
        <v>78</v>
      </c>
      <c r="B78" s="532"/>
      <c r="C78" s="532"/>
      <c r="D78" s="496">
        <f>D70+1</f>
        <v>6</v>
      </c>
      <c r="E78" s="497" t="s">
        <v>51</v>
      </c>
      <c r="M78" s="556" t="s">
        <v>53</v>
      </c>
    </row>
    <row r="79" spans="1:17">
      <c r="A79" s="1536">
        <f t="shared" si="4"/>
        <v>79</v>
      </c>
      <c r="E79" s="60"/>
      <c r="F79" s="60"/>
      <c r="G79" s="60"/>
      <c r="H79" s="60"/>
      <c r="I79" s="60"/>
      <c r="J79" s="61">
        <v>202203</v>
      </c>
      <c r="K79" s="60"/>
      <c r="L79" s="61"/>
      <c r="M79" s="1168">
        <v>202303</v>
      </c>
      <c r="N79" s="2"/>
      <c r="O79" s="62"/>
    </row>
    <row r="80" spans="1:17">
      <c r="A80" s="1536">
        <f t="shared" si="4"/>
        <v>80</v>
      </c>
      <c r="E80" s="22"/>
      <c r="F80" s="22"/>
      <c r="G80" s="22"/>
      <c r="H80" s="22"/>
      <c r="I80" s="22"/>
      <c r="J80" s="63" t="s">
        <v>1412</v>
      </c>
      <c r="K80" s="22"/>
      <c r="L80" s="63"/>
      <c r="M80" s="1169" t="s">
        <v>1380</v>
      </c>
      <c r="N80" s="2"/>
      <c r="O80" s="62"/>
    </row>
    <row r="81" spans="1:13" s="2" customFormat="1" ht="12">
      <c r="A81" s="1536">
        <f t="shared" si="4"/>
        <v>81</v>
      </c>
      <c r="B81" s="3"/>
      <c r="C81" s="3"/>
      <c r="D81" s="3"/>
      <c r="E81" s="557" t="s">
        <v>54</v>
      </c>
      <c r="F81" s="64"/>
      <c r="G81" s="64"/>
      <c r="H81" s="64"/>
      <c r="I81" s="64"/>
      <c r="J81" s="65">
        <v>54498</v>
      </c>
      <c r="K81" s="64"/>
      <c r="L81" s="64"/>
      <c r="M81" s="70">
        <v>60276</v>
      </c>
    </row>
    <row r="82" spans="1:13" s="2" customFormat="1" ht="12">
      <c r="A82" s="1536">
        <f t="shared" si="4"/>
        <v>82</v>
      </c>
      <c r="B82" s="3"/>
      <c r="C82" s="3"/>
      <c r="D82" s="3"/>
      <c r="E82" s="558" t="s">
        <v>55</v>
      </c>
      <c r="F82" s="66"/>
      <c r="G82" s="66"/>
      <c r="H82" s="66"/>
      <c r="I82" s="66"/>
      <c r="J82" s="67">
        <v>-15370</v>
      </c>
      <c r="K82" s="66"/>
      <c r="L82" s="66"/>
      <c r="M82" s="71">
        <v>-29344</v>
      </c>
    </row>
    <row r="83" spans="1:13" s="2" customFormat="1" ht="12">
      <c r="A83" s="1536">
        <f t="shared" si="4"/>
        <v>83</v>
      </c>
      <c r="B83" s="3"/>
      <c r="C83" s="3"/>
      <c r="D83" s="3"/>
      <c r="E83" s="559" t="s">
        <v>56</v>
      </c>
      <c r="F83" s="66"/>
      <c r="G83" s="66"/>
      <c r="H83" s="66"/>
      <c r="I83" s="66"/>
      <c r="J83" s="67">
        <v>-25122</v>
      </c>
      <c r="K83" s="66"/>
      <c r="L83" s="66"/>
      <c r="M83" s="71">
        <v>-30648</v>
      </c>
    </row>
    <row r="84" spans="1:13" s="2" customFormat="1" ht="12">
      <c r="A84" s="1536">
        <f t="shared" si="4"/>
        <v>84</v>
      </c>
      <c r="B84" s="3"/>
      <c r="C84" s="3"/>
      <c r="D84" s="3"/>
      <c r="E84" s="559" t="s">
        <v>57</v>
      </c>
      <c r="F84" s="66"/>
      <c r="G84" s="66"/>
      <c r="H84" s="66"/>
      <c r="I84" s="66"/>
      <c r="J84" s="67">
        <v>10961</v>
      </c>
      <c r="K84" s="66"/>
      <c r="L84" s="66"/>
      <c r="M84" s="71">
        <v>5209</v>
      </c>
    </row>
    <row r="85" spans="1:13" s="2" customFormat="1" ht="12">
      <c r="A85" s="1536">
        <f t="shared" si="4"/>
        <v>85</v>
      </c>
      <c r="B85" s="3"/>
      <c r="C85" s="3"/>
      <c r="D85" s="3"/>
      <c r="E85" s="559" t="s">
        <v>58</v>
      </c>
      <c r="F85" s="66"/>
      <c r="G85" s="66"/>
      <c r="H85" s="66"/>
      <c r="I85" s="66"/>
      <c r="J85" s="67" t="s">
        <v>1381</v>
      </c>
      <c r="K85" s="66"/>
      <c r="L85" s="66"/>
      <c r="M85" s="71" t="s">
        <v>1381</v>
      </c>
    </row>
    <row r="86" spans="1:13" s="2" customFormat="1" ht="12">
      <c r="A86" s="1536">
        <f t="shared" si="4"/>
        <v>86</v>
      </c>
      <c r="B86" s="3"/>
      <c r="C86" s="3"/>
      <c r="D86" s="3"/>
      <c r="E86" s="559" t="s">
        <v>59</v>
      </c>
      <c r="F86" s="66"/>
      <c r="G86" s="66"/>
      <c r="H86" s="66"/>
      <c r="I86" s="66"/>
      <c r="J86" s="67" t="s">
        <v>1381</v>
      </c>
      <c r="K86" s="66"/>
      <c r="L86" s="66"/>
      <c r="M86" s="71" t="s">
        <v>1381</v>
      </c>
    </row>
    <row r="87" spans="1:13" s="2" customFormat="1" ht="12">
      <c r="A87" s="1536">
        <f t="shared" si="4"/>
        <v>87</v>
      </c>
      <c r="B87" s="3"/>
      <c r="C87" s="3"/>
      <c r="D87" s="3"/>
      <c r="E87" s="559" t="s">
        <v>60</v>
      </c>
      <c r="F87" s="66"/>
      <c r="G87" s="66"/>
      <c r="H87" s="66"/>
      <c r="I87" s="66"/>
      <c r="J87" s="67" t="s">
        <v>1381</v>
      </c>
      <c r="K87" s="66"/>
      <c r="L87" s="66"/>
      <c r="M87" s="71" t="s">
        <v>1381</v>
      </c>
    </row>
    <row r="88" spans="1:13" s="2" customFormat="1" ht="12">
      <c r="A88" s="1536">
        <f t="shared" si="4"/>
        <v>88</v>
      </c>
      <c r="B88" s="3"/>
      <c r="C88" s="3"/>
      <c r="D88" s="3"/>
      <c r="E88" s="559" t="s">
        <v>61</v>
      </c>
      <c r="F88" s="66"/>
      <c r="G88" s="66"/>
      <c r="H88" s="66"/>
      <c r="I88" s="66"/>
      <c r="J88" s="67" t="s">
        <v>1381</v>
      </c>
      <c r="K88" s="66"/>
      <c r="L88" s="66"/>
      <c r="M88" s="71" t="s">
        <v>1381</v>
      </c>
    </row>
    <row r="89" spans="1:13" s="2" customFormat="1" ht="12">
      <c r="A89" s="1536">
        <f t="shared" si="4"/>
        <v>89</v>
      </c>
      <c r="B89" s="3"/>
      <c r="C89" s="3"/>
      <c r="D89" s="3"/>
      <c r="E89" s="559" t="s">
        <v>62</v>
      </c>
      <c r="F89" s="66"/>
      <c r="G89" s="66"/>
      <c r="H89" s="66"/>
      <c r="I89" s="66"/>
      <c r="J89" s="67" t="s">
        <v>1381</v>
      </c>
      <c r="K89" s="66"/>
      <c r="L89" s="66"/>
      <c r="M89" s="71" t="s">
        <v>1381</v>
      </c>
    </row>
    <row r="90" spans="1:13" s="2" customFormat="1" ht="12">
      <c r="A90" s="1536">
        <f t="shared" si="4"/>
        <v>90</v>
      </c>
      <c r="B90" s="3"/>
      <c r="C90" s="3"/>
      <c r="D90" s="3"/>
      <c r="E90" s="559" t="s">
        <v>63</v>
      </c>
      <c r="F90" s="66"/>
      <c r="G90" s="66"/>
      <c r="H90" s="66"/>
      <c r="I90" s="66"/>
      <c r="J90" s="67">
        <v>-1109</v>
      </c>
      <c r="K90" s="66"/>
      <c r="L90" s="66"/>
      <c r="M90" s="71">
        <v>-4070</v>
      </c>
    </row>
    <row r="91" spans="1:13" s="2" customFormat="1" ht="12">
      <c r="A91" s="1536">
        <f t="shared" si="4"/>
        <v>91</v>
      </c>
      <c r="B91" s="3"/>
      <c r="C91" s="3"/>
      <c r="D91" s="3"/>
      <c r="E91" s="560" t="s">
        <v>64</v>
      </c>
      <c r="F91" s="68"/>
      <c r="G91" s="68"/>
      <c r="H91" s="68"/>
      <c r="I91" s="68"/>
      <c r="J91" s="69">
        <v>-100</v>
      </c>
      <c r="K91" s="68"/>
      <c r="L91" s="68"/>
      <c r="M91" s="72">
        <v>164</v>
      </c>
    </row>
    <row r="92" spans="1:13" s="2" customFormat="1" ht="12">
      <c r="A92" s="1536">
        <f t="shared" si="4"/>
        <v>92</v>
      </c>
      <c r="B92" s="3"/>
      <c r="C92" s="3"/>
      <c r="D92" s="3"/>
      <c r="E92" s="557" t="s">
        <v>65</v>
      </c>
      <c r="F92" s="64"/>
      <c r="G92" s="64"/>
      <c r="H92" s="64"/>
      <c r="I92" s="64"/>
      <c r="J92" s="65">
        <v>39127</v>
      </c>
      <c r="K92" s="64"/>
      <c r="L92" s="64"/>
      <c r="M92" s="70">
        <v>30932</v>
      </c>
    </row>
    <row r="93" spans="1:13" s="2" customFormat="1" ht="12">
      <c r="A93" s="1536">
        <f t="shared" si="4"/>
        <v>93</v>
      </c>
      <c r="B93" s="3"/>
      <c r="C93" s="3"/>
      <c r="D93" s="3"/>
      <c r="E93" s="559" t="s">
        <v>66</v>
      </c>
      <c r="F93" s="66"/>
      <c r="G93" s="66"/>
      <c r="H93" s="66"/>
      <c r="I93" s="66"/>
      <c r="J93" s="67">
        <v>39127</v>
      </c>
      <c r="K93" s="66"/>
      <c r="L93" s="66"/>
      <c r="M93" s="71">
        <v>30932</v>
      </c>
    </row>
    <row r="94" spans="1:13" s="2" customFormat="1" ht="12">
      <c r="A94" s="1536">
        <f t="shared" si="4"/>
        <v>94</v>
      </c>
      <c r="B94" s="3"/>
      <c r="C94" s="3"/>
      <c r="D94" s="3"/>
      <c r="E94" s="560" t="s">
        <v>67</v>
      </c>
      <c r="F94" s="68"/>
      <c r="G94" s="68"/>
      <c r="H94" s="68"/>
      <c r="I94" s="68"/>
      <c r="J94" s="69" t="s">
        <v>1381</v>
      </c>
      <c r="K94" s="68"/>
      <c r="L94" s="68"/>
      <c r="M94" s="72" t="s">
        <v>1381</v>
      </c>
    </row>
    <row r="95" spans="1:13" s="2" customFormat="1" ht="12">
      <c r="A95" s="1536">
        <f t="shared" si="4"/>
        <v>95</v>
      </c>
      <c r="B95" s="3"/>
      <c r="C95" s="3"/>
      <c r="D95" s="3"/>
    </row>
    <row r="96" spans="1:13" s="495" customFormat="1" ht="18.75">
      <c r="A96" s="1536">
        <f t="shared" si="4"/>
        <v>96</v>
      </c>
      <c r="B96" s="532"/>
      <c r="C96" s="532"/>
      <c r="D96" s="496">
        <f>D78+1</f>
        <v>7</v>
      </c>
      <c r="E96" s="497" t="s">
        <v>68</v>
      </c>
      <c r="M96" s="556" t="s">
        <v>53</v>
      </c>
    </row>
    <row r="97" spans="1:15">
      <c r="A97" s="1536">
        <f t="shared" si="4"/>
        <v>97</v>
      </c>
      <c r="E97" s="505"/>
      <c r="F97" s="505"/>
      <c r="G97" s="505"/>
      <c r="H97" s="505"/>
      <c r="I97" s="505"/>
      <c r="J97" s="561">
        <v>202203</v>
      </c>
      <c r="K97" s="505"/>
      <c r="L97" s="561"/>
      <c r="M97" s="1170">
        <v>202303</v>
      </c>
      <c r="N97" s="2"/>
      <c r="O97" s="62"/>
    </row>
    <row r="98" spans="1:15">
      <c r="A98" s="1536">
        <f t="shared" si="4"/>
        <v>98</v>
      </c>
      <c r="E98" s="510"/>
      <c r="F98" s="510"/>
      <c r="G98" s="510"/>
      <c r="H98" s="510"/>
      <c r="I98" s="510"/>
      <c r="J98" s="562" t="s">
        <v>1412</v>
      </c>
      <c r="K98" s="510"/>
      <c r="L98" s="562"/>
      <c r="M98" s="1171" t="s">
        <v>1380</v>
      </c>
      <c r="N98" s="2"/>
      <c r="O98" s="62"/>
    </row>
    <row r="99" spans="1:15" s="2" customFormat="1" ht="12">
      <c r="A99" s="1536">
        <f t="shared" si="4"/>
        <v>99</v>
      </c>
      <c r="B99" s="3"/>
      <c r="C99" s="3"/>
      <c r="D99" s="3"/>
      <c r="E99" s="563" t="s">
        <v>69</v>
      </c>
      <c r="F99" s="564"/>
      <c r="G99" s="64"/>
      <c r="H99" s="64"/>
      <c r="I99" s="64"/>
      <c r="J99" s="65">
        <v>145069</v>
      </c>
      <c r="K99" s="64"/>
      <c r="L99" s="64"/>
      <c r="M99" s="70">
        <v>145069</v>
      </c>
    </row>
    <row r="100" spans="1:15" s="2" customFormat="1" ht="12">
      <c r="A100" s="1536">
        <f t="shared" si="4"/>
        <v>100</v>
      </c>
      <c r="B100" s="3"/>
      <c r="C100" s="3"/>
      <c r="D100" s="3"/>
      <c r="E100" s="565" t="s">
        <v>70</v>
      </c>
      <c r="F100" s="66"/>
      <c r="G100" s="66"/>
      <c r="H100" s="66"/>
      <c r="I100" s="66"/>
      <c r="J100" s="67">
        <v>122134</v>
      </c>
      <c r="K100" s="66"/>
      <c r="L100" s="66"/>
      <c r="M100" s="71">
        <v>122146</v>
      </c>
    </row>
    <row r="101" spans="1:15" s="2" customFormat="1" ht="12">
      <c r="A101" s="1536">
        <f t="shared" si="4"/>
        <v>101</v>
      </c>
      <c r="B101" s="3"/>
      <c r="C101" s="3"/>
      <c r="D101" s="3"/>
      <c r="E101" s="565" t="s">
        <v>71</v>
      </c>
      <c r="F101" s="66"/>
      <c r="G101" s="66"/>
      <c r="H101" s="66"/>
      <c r="I101" s="66"/>
      <c r="J101" s="67">
        <v>647883</v>
      </c>
      <c r="K101" s="66"/>
      <c r="L101" s="66"/>
      <c r="M101" s="71">
        <v>686795</v>
      </c>
    </row>
    <row r="102" spans="1:15" s="2" customFormat="1" ht="12">
      <c r="A102" s="1536">
        <f t="shared" si="4"/>
        <v>102</v>
      </c>
      <c r="B102" s="3"/>
      <c r="C102" s="3"/>
      <c r="D102" s="3"/>
      <c r="E102" s="565" t="s">
        <v>72</v>
      </c>
      <c r="F102" s="66"/>
      <c r="G102" s="66"/>
      <c r="H102" s="66"/>
      <c r="I102" s="66"/>
      <c r="J102" s="67">
        <v>-53108</v>
      </c>
      <c r="K102" s="66"/>
      <c r="L102" s="66"/>
      <c r="M102" s="71">
        <v>-62943</v>
      </c>
    </row>
    <row r="103" spans="1:15" s="2" customFormat="1" ht="12">
      <c r="A103" s="1536">
        <f t="shared" si="4"/>
        <v>103</v>
      </c>
      <c r="B103" s="3"/>
      <c r="C103" s="3"/>
      <c r="D103" s="3"/>
      <c r="E103" s="566" t="s">
        <v>73</v>
      </c>
      <c r="F103" s="66"/>
      <c r="G103" s="66"/>
      <c r="H103" s="66"/>
      <c r="I103" s="66"/>
      <c r="J103" s="67">
        <v>861978</v>
      </c>
      <c r="K103" s="66"/>
      <c r="L103" s="66"/>
      <c r="M103" s="71">
        <v>891067</v>
      </c>
    </row>
    <row r="104" spans="1:15" s="2" customFormat="1" ht="12">
      <c r="A104" s="1536">
        <f t="shared" si="4"/>
        <v>104</v>
      </c>
      <c r="B104" s="3"/>
      <c r="C104" s="3"/>
      <c r="D104" s="3"/>
      <c r="E104" s="565" t="s">
        <v>56</v>
      </c>
      <c r="F104" s="66"/>
      <c r="G104" s="66"/>
      <c r="H104" s="66"/>
      <c r="I104" s="66"/>
      <c r="J104" s="67">
        <v>102942</v>
      </c>
      <c r="K104" s="66"/>
      <c r="L104" s="66"/>
      <c r="M104" s="71">
        <v>70926</v>
      </c>
    </row>
    <row r="105" spans="1:15" s="2" customFormat="1" ht="12">
      <c r="A105" s="1536">
        <f t="shared" si="4"/>
        <v>105</v>
      </c>
      <c r="B105" s="3"/>
      <c r="C105" s="3"/>
      <c r="D105" s="3"/>
      <c r="E105" s="566" t="s">
        <v>74</v>
      </c>
      <c r="F105" s="66"/>
      <c r="G105" s="66"/>
      <c r="H105" s="66"/>
      <c r="I105" s="66"/>
      <c r="J105" s="67">
        <v>117932</v>
      </c>
      <c r="K105" s="66"/>
      <c r="L105" s="66"/>
      <c r="M105" s="71">
        <v>91257</v>
      </c>
    </row>
    <row r="106" spans="1:15" s="2" customFormat="1" ht="12">
      <c r="A106" s="1536">
        <f t="shared" si="4"/>
        <v>106</v>
      </c>
      <c r="B106" s="3"/>
      <c r="C106" s="3"/>
      <c r="D106" s="3"/>
      <c r="E106" s="566" t="s">
        <v>75</v>
      </c>
      <c r="F106" s="66"/>
      <c r="G106" s="66"/>
      <c r="H106" s="66"/>
      <c r="I106" s="66"/>
      <c r="J106" s="67" t="s">
        <v>1381</v>
      </c>
      <c r="K106" s="66"/>
      <c r="L106" s="66"/>
      <c r="M106" s="71" t="s">
        <v>1381</v>
      </c>
    </row>
    <row r="107" spans="1:15" s="2" customFormat="1" ht="12">
      <c r="A107" s="1536">
        <f t="shared" si="4"/>
        <v>107</v>
      </c>
      <c r="B107" s="3"/>
      <c r="C107" s="3"/>
      <c r="D107" s="3"/>
      <c r="E107" s="566" t="s">
        <v>76</v>
      </c>
      <c r="F107" s="66"/>
      <c r="G107" s="66"/>
      <c r="H107" s="66"/>
      <c r="I107" s="66"/>
      <c r="J107" s="67" t="s">
        <v>1381</v>
      </c>
      <c r="K107" s="66"/>
      <c r="L107" s="66"/>
      <c r="M107" s="71" t="s">
        <v>1381</v>
      </c>
    </row>
    <row r="108" spans="1:15" s="2" customFormat="1" ht="12">
      <c r="A108" s="1536">
        <f t="shared" si="4"/>
        <v>108</v>
      </c>
      <c r="B108" s="3"/>
      <c r="C108" s="3"/>
      <c r="D108" s="3"/>
      <c r="E108" s="566" t="s">
        <v>77</v>
      </c>
      <c r="F108" s="66"/>
      <c r="G108" s="66"/>
      <c r="H108" s="66"/>
      <c r="I108" s="66"/>
      <c r="J108" s="67">
        <v>979911</v>
      </c>
      <c r="K108" s="66"/>
      <c r="L108" s="66"/>
      <c r="M108" s="71">
        <v>982325</v>
      </c>
    </row>
    <row r="109" spans="1:15" s="2" customFormat="1" ht="12">
      <c r="A109" s="1536">
        <f t="shared" si="4"/>
        <v>109</v>
      </c>
      <c r="B109" s="3"/>
      <c r="C109" s="3"/>
      <c r="D109" s="3"/>
      <c r="E109" s="567" t="s">
        <v>78</v>
      </c>
      <c r="F109" s="68"/>
      <c r="G109" s="68"/>
      <c r="H109" s="68"/>
      <c r="I109" s="68"/>
      <c r="J109" s="69">
        <v>14.8</v>
      </c>
      <c r="K109" s="68"/>
      <c r="L109" s="68"/>
      <c r="M109" s="72">
        <v>14.77</v>
      </c>
    </row>
    <row r="110" spans="1:15" s="2" customFormat="1" ht="12">
      <c r="A110" s="1536">
        <f t="shared" si="4"/>
        <v>110</v>
      </c>
      <c r="B110" s="3"/>
      <c r="C110" s="3"/>
      <c r="D110" s="3"/>
      <c r="E110" s="568" t="s">
        <v>79</v>
      </c>
      <c r="J110" s="44"/>
    </row>
    <row r="111" spans="1:15" s="2" customFormat="1" ht="12.75" thickBot="1">
      <c r="A111" s="1536">
        <f t="shared" si="4"/>
        <v>111</v>
      </c>
      <c r="B111" s="3"/>
      <c r="C111" s="3"/>
      <c r="D111" s="3"/>
      <c r="E111" s="546"/>
      <c r="J111" s="44"/>
    </row>
    <row r="112" spans="1:15" ht="24.75" thickTop="1" thickBot="1">
      <c r="A112" s="1536">
        <f t="shared" si="4"/>
        <v>112</v>
      </c>
      <c r="E112" s="1573" t="s">
        <v>80</v>
      </c>
      <c r="F112" s="1574"/>
      <c r="G112" s="1574"/>
      <c r="H112" s="1574"/>
      <c r="I112" s="1574"/>
      <c r="J112" s="1574"/>
      <c r="K112" s="1574"/>
      <c r="L112" s="1574"/>
      <c r="M112" s="1574"/>
    </row>
    <row r="113" spans="1:10" ht="14.25" thickTop="1">
      <c r="A113" s="1536">
        <f t="shared" si="4"/>
        <v>113</v>
      </c>
    </row>
    <row r="114" spans="1:10" ht="21">
      <c r="A114" s="1536">
        <f t="shared" si="4"/>
        <v>114</v>
      </c>
      <c r="E114" s="569" t="s">
        <v>81</v>
      </c>
    </row>
    <row r="115" spans="1:10" ht="21">
      <c r="A115" s="1536">
        <f t="shared" si="4"/>
        <v>115</v>
      </c>
      <c r="E115" s="569"/>
    </row>
    <row r="116" spans="1:10" ht="21">
      <c r="A116" s="1536">
        <f t="shared" si="4"/>
        <v>116</v>
      </c>
      <c r="E116" s="569" t="s">
        <v>1042</v>
      </c>
    </row>
    <row r="117" spans="1:10">
      <c r="A117" s="1536">
        <f t="shared" si="4"/>
        <v>117</v>
      </c>
    </row>
    <row r="118" spans="1:10">
      <c r="A118" s="1536">
        <f t="shared" si="4"/>
        <v>118</v>
      </c>
    </row>
    <row r="119" spans="1:10" ht="19.5" thickBot="1">
      <c r="A119" s="1536">
        <f t="shared" si="4"/>
        <v>119</v>
      </c>
      <c r="D119" s="1069">
        <v>1</v>
      </c>
      <c r="E119" s="570" t="s">
        <v>82</v>
      </c>
      <c r="J119" s="571" t="s">
        <v>52</v>
      </c>
    </row>
    <row r="120" spans="1:10" s="2" customFormat="1" thickTop="1" thickBot="1">
      <c r="A120" s="1536">
        <f t="shared" si="4"/>
        <v>120</v>
      </c>
      <c r="B120" s="3"/>
      <c r="C120" s="3"/>
      <c r="D120" s="3"/>
      <c r="E120" s="73"/>
      <c r="H120" s="672">
        <v>202303</v>
      </c>
      <c r="I120" s="1173"/>
      <c r="J120" s="514">
        <v>202203</v>
      </c>
    </row>
    <row r="121" spans="1:10" s="2" customFormat="1" ht="12.75" thickTop="1">
      <c r="A121" s="1536">
        <f t="shared" si="4"/>
        <v>121</v>
      </c>
      <c r="B121" s="3"/>
      <c r="C121" s="3"/>
      <c r="D121" s="3"/>
      <c r="E121" s="508" t="s">
        <v>83</v>
      </c>
      <c r="H121" s="1172" t="s">
        <v>1380</v>
      </c>
      <c r="I121" s="573" t="s">
        <v>84</v>
      </c>
      <c r="J121" s="509" t="s">
        <v>1412</v>
      </c>
    </row>
    <row r="122" spans="1:10" s="2" customFormat="1" ht="12">
      <c r="A122" s="1536">
        <f t="shared" si="4"/>
        <v>122</v>
      </c>
      <c r="B122" s="3"/>
      <c r="C122" s="3"/>
      <c r="D122" s="3"/>
      <c r="E122" s="508"/>
      <c r="F122" s="22"/>
      <c r="G122" s="1230"/>
      <c r="H122" s="1231" t="s">
        <v>79</v>
      </c>
      <c r="I122" s="494"/>
      <c r="J122" s="507" t="s">
        <v>79</v>
      </c>
    </row>
    <row r="123" spans="1:10" s="2" customFormat="1" ht="12">
      <c r="A123" s="1536">
        <f t="shared" si="4"/>
        <v>123</v>
      </c>
      <c r="B123" s="3"/>
      <c r="C123" s="3"/>
      <c r="D123" s="3"/>
      <c r="E123" s="574" t="s">
        <v>85</v>
      </c>
      <c r="F123" s="74"/>
      <c r="G123" s="74"/>
      <c r="H123" s="75">
        <v>245394</v>
      </c>
      <c r="I123" s="76">
        <f t="shared" ref="I123:I154" si="5">IF(SUM(H123)-SUM(J123)=0,"- ",SUM(H123)-SUM(J123))</f>
        <v>42185</v>
      </c>
      <c r="J123" s="77">
        <v>203209</v>
      </c>
    </row>
    <row r="124" spans="1:10" s="2" customFormat="1" ht="12">
      <c r="A124" s="1536">
        <f t="shared" si="4"/>
        <v>124</v>
      </c>
      <c r="B124" s="3"/>
      <c r="C124" s="3"/>
      <c r="D124" s="3"/>
      <c r="E124" s="575" t="s">
        <v>86</v>
      </c>
      <c r="F124" s="66"/>
      <c r="G124" s="66"/>
      <c r="H124" s="78">
        <v>155546</v>
      </c>
      <c r="I124" s="79">
        <f t="shared" si="5"/>
        <v>-5988</v>
      </c>
      <c r="J124" s="80">
        <v>161534</v>
      </c>
    </row>
    <row r="125" spans="1:10" s="2" customFormat="1" ht="12">
      <c r="A125" s="1536">
        <f t="shared" si="4"/>
        <v>125</v>
      </c>
      <c r="B125" s="3"/>
      <c r="C125" s="3"/>
      <c r="D125" s="3"/>
      <c r="E125" s="576" t="s">
        <v>87</v>
      </c>
      <c r="F125" s="66"/>
      <c r="G125" s="66"/>
      <c r="H125" s="78">
        <v>175545</v>
      </c>
      <c r="I125" s="79">
        <f t="shared" si="5"/>
        <v>12558</v>
      </c>
      <c r="J125" s="80">
        <v>162987</v>
      </c>
    </row>
    <row r="126" spans="1:10" s="2" customFormat="1" ht="12">
      <c r="A126" s="1536">
        <f t="shared" si="4"/>
        <v>126</v>
      </c>
      <c r="B126" s="3"/>
      <c r="C126" s="3"/>
      <c r="D126" s="3"/>
      <c r="E126" s="576" t="s">
        <v>88</v>
      </c>
      <c r="F126" s="66"/>
      <c r="G126" s="66"/>
      <c r="H126" s="78">
        <v>140380</v>
      </c>
      <c r="I126" s="79">
        <f t="shared" si="5"/>
        <v>8556</v>
      </c>
      <c r="J126" s="80">
        <v>131824</v>
      </c>
    </row>
    <row r="127" spans="1:10" s="2" customFormat="1" ht="12">
      <c r="A127" s="1536">
        <f t="shared" si="4"/>
        <v>127</v>
      </c>
      <c r="B127" s="3"/>
      <c r="C127" s="3"/>
      <c r="D127" s="3"/>
      <c r="E127" s="576" t="s">
        <v>89</v>
      </c>
      <c r="F127" s="66"/>
      <c r="G127" s="66"/>
      <c r="H127" s="78">
        <v>122</v>
      </c>
      <c r="I127" s="79">
        <f t="shared" si="5"/>
        <v>7</v>
      </c>
      <c r="J127" s="80">
        <v>115</v>
      </c>
    </row>
    <row r="128" spans="1:10" s="2" customFormat="1" ht="12">
      <c r="A128" s="1536">
        <f t="shared" si="4"/>
        <v>128</v>
      </c>
      <c r="B128" s="3"/>
      <c r="C128" s="3"/>
      <c r="D128" s="3"/>
      <c r="E128" s="576" t="s">
        <v>90</v>
      </c>
      <c r="F128" s="66"/>
      <c r="G128" s="66"/>
      <c r="H128" s="78">
        <v>28510</v>
      </c>
      <c r="I128" s="79">
        <f t="shared" si="5"/>
        <v>1074</v>
      </c>
      <c r="J128" s="80">
        <v>27436</v>
      </c>
    </row>
    <row r="129" spans="1:10" s="2" customFormat="1" ht="12">
      <c r="A129" s="1536">
        <f t="shared" si="4"/>
        <v>129</v>
      </c>
      <c r="B129" s="3"/>
      <c r="C129" s="3"/>
      <c r="D129" s="3"/>
      <c r="E129" s="576" t="s">
        <v>91</v>
      </c>
      <c r="F129" s="66"/>
      <c r="G129" s="66"/>
      <c r="H129" s="78">
        <v>1353</v>
      </c>
      <c r="I129" s="79">
        <f t="shared" si="5"/>
        <v>241</v>
      </c>
      <c r="J129" s="80">
        <v>1112</v>
      </c>
    </row>
    <row r="130" spans="1:10" s="2" customFormat="1" ht="12">
      <c r="A130" s="1536">
        <f t="shared" si="4"/>
        <v>130</v>
      </c>
      <c r="B130" s="3"/>
      <c r="C130" s="3"/>
      <c r="D130" s="3"/>
      <c r="E130" s="576" t="s">
        <v>92</v>
      </c>
      <c r="F130" s="66"/>
      <c r="G130" s="66"/>
      <c r="H130" s="78">
        <v>-14820</v>
      </c>
      <c r="I130" s="79">
        <f t="shared" si="5"/>
        <v>-15863</v>
      </c>
      <c r="J130" s="80">
        <v>1043</v>
      </c>
    </row>
    <row r="131" spans="1:10" s="2" customFormat="1" ht="12">
      <c r="A131" s="1536">
        <f t="shared" ref="A131:A194" si="6">A130+1</f>
        <v>131</v>
      </c>
      <c r="B131" s="3"/>
      <c r="C131" s="3"/>
      <c r="D131" s="3"/>
      <c r="E131" s="576" t="s">
        <v>93</v>
      </c>
      <c r="F131" s="66"/>
      <c r="G131" s="66"/>
      <c r="H131" s="78">
        <v>2334</v>
      </c>
      <c r="I131" s="79">
        <f t="shared" si="5"/>
        <v>288</v>
      </c>
      <c r="J131" s="80">
        <v>2046</v>
      </c>
    </row>
    <row r="132" spans="1:10" s="2" customFormat="1" ht="12">
      <c r="A132" s="1536">
        <f t="shared" si="6"/>
        <v>132</v>
      </c>
      <c r="B132" s="3"/>
      <c r="C132" s="3"/>
      <c r="D132" s="3"/>
      <c r="E132" s="576" t="s">
        <v>94</v>
      </c>
      <c r="F132" s="66"/>
      <c r="G132" s="66"/>
      <c r="H132" s="78">
        <v>-19999</v>
      </c>
      <c r="I132" s="79">
        <f t="shared" si="5"/>
        <v>-18546</v>
      </c>
      <c r="J132" s="80">
        <v>-1453</v>
      </c>
    </row>
    <row r="133" spans="1:10" s="2" customFormat="1" ht="12">
      <c r="A133" s="1536">
        <f t="shared" si="6"/>
        <v>133</v>
      </c>
      <c r="B133" s="3"/>
      <c r="C133" s="3"/>
      <c r="D133" s="3"/>
      <c r="E133" s="577" t="s">
        <v>95</v>
      </c>
      <c r="H133" s="81">
        <v>2678</v>
      </c>
      <c r="I133" s="82">
        <f t="shared" si="5"/>
        <v>2268</v>
      </c>
      <c r="J133" s="83">
        <v>410</v>
      </c>
    </row>
    <row r="134" spans="1:10" s="2" customFormat="1" ht="12">
      <c r="A134" s="1536">
        <f t="shared" si="6"/>
        <v>134</v>
      </c>
      <c r="B134" s="3"/>
      <c r="C134" s="3"/>
      <c r="D134" s="3"/>
      <c r="E134" s="578" t="s">
        <v>96</v>
      </c>
      <c r="F134" s="64"/>
      <c r="G134" s="64"/>
      <c r="H134" s="84">
        <v>158229</v>
      </c>
      <c r="I134" s="85">
        <f t="shared" si="5"/>
        <v>5600</v>
      </c>
      <c r="J134" s="86">
        <v>152629</v>
      </c>
    </row>
    <row r="135" spans="1:10" s="2" customFormat="1" ht="12">
      <c r="A135" s="1536">
        <f t="shared" si="6"/>
        <v>135</v>
      </c>
      <c r="B135" s="3"/>
      <c r="C135" s="3"/>
      <c r="D135" s="3"/>
      <c r="E135" s="576" t="s">
        <v>97</v>
      </c>
      <c r="F135" s="66"/>
      <c r="G135" s="66"/>
      <c r="H135" s="78">
        <v>163670</v>
      </c>
      <c r="I135" s="79">
        <f t="shared" si="5"/>
        <v>11203</v>
      </c>
      <c r="J135" s="80">
        <v>152467</v>
      </c>
    </row>
    <row r="136" spans="1:10" s="2" customFormat="1" ht="12">
      <c r="A136" s="1536">
        <f t="shared" si="6"/>
        <v>136</v>
      </c>
      <c r="B136" s="3"/>
      <c r="C136" s="3"/>
      <c r="D136" s="3"/>
      <c r="E136" s="579" t="s">
        <v>88</v>
      </c>
      <c r="F136" s="66"/>
      <c r="G136" s="66"/>
      <c r="H136" s="78">
        <v>131539</v>
      </c>
      <c r="I136" s="79">
        <f t="shared" si="5"/>
        <v>7853</v>
      </c>
      <c r="J136" s="80">
        <v>123686</v>
      </c>
    </row>
    <row r="137" spans="1:10" s="2" customFormat="1" ht="12">
      <c r="A137" s="1536">
        <f t="shared" si="6"/>
        <v>137</v>
      </c>
      <c r="B137" s="3"/>
      <c r="C137" s="3"/>
      <c r="D137" s="3"/>
      <c r="E137" s="579" t="s">
        <v>89</v>
      </c>
      <c r="F137" s="66"/>
      <c r="G137" s="66"/>
      <c r="H137" s="78">
        <v>122</v>
      </c>
      <c r="I137" s="79">
        <f t="shared" si="5"/>
        <v>7</v>
      </c>
      <c r="J137" s="80">
        <v>115</v>
      </c>
    </row>
    <row r="138" spans="1:10" s="2" customFormat="1" ht="12">
      <c r="A138" s="1536">
        <f t="shared" si="6"/>
        <v>138</v>
      </c>
      <c r="B138" s="3"/>
      <c r="C138" s="3"/>
      <c r="D138" s="3"/>
      <c r="E138" s="580" t="s">
        <v>98</v>
      </c>
      <c r="F138" s="66"/>
      <c r="G138" s="66"/>
      <c r="H138" s="78" t="s">
        <v>1381</v>
      </c>
      <c r="I138" s="79" t="str">
        <f t="shared" si="5"/>
        <v xml:space="preserve">- </v>
      </c>
      <c r="J138" s="80" t="s">
        <v>1381</v>
      </c>
    </row>
    <row r="139" spans="1:10" s="2" customFormat="1" ht="12">
      <c r="A139" s="1536">
        <f t="shared" si="6"/>
        <v>139</v>
      </c>
      <c r="B139" s="3"/>
      <c r="C139" s="3"/>
      <c r="D139" s="3"/>
      <c r="E139" s="579" t="s">
        <v>90</v>
      </c>
      <c r="F139" s="66"/>
      <c r="G139" s="66"/>
      <c r="H139" s="78">
        <v>28340</v>
      </c>
      <c r="I139" s="79">
        <f t="shared" si="5"/>
        <v>990</v>
      </c>
      <c r="J139" s="80">
        <v>27350</v>
      </c>
    </row>
    <row r="140" spans="1:10" s="2" customFormat="1" ht="12">
      <c r="A140" s="1536">
        <f t="shared" si="6"/>
        <v>140</v>
      </c>
      <c r="B140" s="3"/>
      <c r="C140" s="3"/>
      <c r="D140" s="3"/>
      <c r="E140" s="579" t="s">
        <v>91</v>
      </c>
      <c r="F140" s="66"/>
      <c r="G140" s="66"/>
      <c r="H140" s="78">
        <v>1334</v>
      </c>
      <c r="I140" s="79">
        <f t="shared" si="5"/>
        <v>234</v>
      </c>
      <c r="J140" s="80">
        <v>1100</v>
      </c>
    </row>
    <row r="141" spans="1:10" s="2" customFormat="1" ht="12">
      <c r="A141" s="1536">
        <f t="shared" si="6"/>
        <v>141</v>
      </c>
      <c r="B141" s="3"/>
      <c r="C141" s="3"/>
      <c r="D141" s="3"/>
      <c r="E141" s="579" t="s">
        <v>92</v>
      </c>
      <c r="F141" s="66"/>
      <c r="G141" s="66"/>
      <c r="H141" s="78">
        <v>-3107</v>
      </c>
      <c r="I141" s="79">
        <f t="shared" si="5"/>
        <v>-3484</v>
      </c>
      <c r="J141" s="80">
        <v>377</v>
      </c>
    </row>
    <row r="142" spans="1:10" s="2" customFormat="1" ht="12">
      <c r="A142" s="1536">
        <f t="shared" si="6"/>
        <v>142</v>
      </c>
      <c r="B142" s="3"/>
      <c r="C142" s="3"/>
      <c r="D142" s="3"/>
      <c r="E142" s="581" t="s">
        <v>94</v>
      </c>
      <c r="F142" s="68"/>
      <c r="G142" s="68"/>
      <c r="H142" s="87">
        <v>-5441</v>
      </c>
      <c r="I142" s="88">
        <f t="shared" si="5"/>
        <v>-5603</v>
      </c>
      <c r="J142" s="89">
        <v>162</v>
      </c>
    </row>
    <row r="143" spans="1:10" s="2" customFormat="1" ht="12">
      <c r="A143" s="1536">
        <f t="shared" si="6"/>
        <v>143</v>
      </c>
      <c r="B143" s="3"/>
      <c r="C143" s="3"/>
      <c r="D143" s="3"/>
      <c r="E143" s="578" t="s">
        <v>99</v>
      </c>
      <c r="F143" s="64"/>
      <c r="G143" s="64"/>
      <c r="H143" s="84">
        <v>-2682</v>
      </c>
      <c r="I143" s="85">
        <f t="shared" si="5"/>
        <v>-11586</v>
      </c>
      <c r="J143" s="86">
        <v>8904</v>
      </c>
    </row>
    <row r="144" spans="1:10" s="2" customFormat="1" ht="12">
      <c r="A144" s="1536">
        <f t="shared" si="6"/>
        <v>144</v>
      </c>
      <c r="B144" s="3"/>
      <c r="C144" s="3"/>
      <c r="D144" s="3"/>
      <c r="E144" s="576" t="s">
        <v>97</v>
      </c>
      <c r="F144" s="66"/>
      <c r="G144" s="66"/>
      <c r="H144" s="78">
        <v>11876</v>
      </c>
      <c r="I144" s="79">
        <f t="shared" si="5"/>
        <v>1357</v>
      </c>
      <c r="J144" s="80">
        <v>10519</v>
      </c>
    </row>
    <row r="145" spans="1:10" s="2" customFormat="1" ht="12">
      <c r="A145" s="1536">
        <f t="shared" si="6"/>
        <v>145</v>
      </c>
      <c r="B145" s="3"/>
      <c r="C145" s="3"/>
      <c r="D145" s="3"/>
      <c r="E145" s="579" t="s">
        <v>88</v>
      </c>
      <c r="F145" s="66"/>
      <c r="G145" s="66"/>
      <c r="H145" s="78">
        <v>8841</v>
      </c>
      <c r="I145" s="79">
        <f t="shared" si="5"/>
        <v>703</v>
      </c>
      <c r="J145" s="80">
        <v>8138</v>
      </c>
    </row>
    <row r="146" spans="1:10" s="2" customFormat="1" ht="12">
      <c r="A146" s="1536">
        <f t="shared" si="6"/>
        <v>146</v>
      </c>
      <c r="B146" s="3"/>
      <c r="C146" s="3"/>
      <c r="D146" s="3"/>
      <c r="E146" s="579" t="s">
        <v>89</v>
      </c>
      <c r="F146" s="66"/>
      <c r="G146" s="66"/>
      <c r="H146" s="78" t="s">
        <v>1381</v>
      </c>
      <c r="I146" s="79" t="str">
        <f t="shared" si="5"/>
        <v xml:space="preserve">- </v>
      </c>
      <c r="J146" s="80" t="s">
        <v>1381</v>
      </c>
    </row>
    <row r="147" spans="1:10" s="2" customFormat="1" ht="12">
      <c r="A147" s="1536">
        <f t="shared" si="6"/>
        <v>147</v>
      </c>
      <c r="B147" s="3"/>
      <c r="C147" s="3"/>
      <c r="D147" s="3"/>
      <c r="E147" s="579" t="s">
        <v>90</v>
      </c>
      <c r="F147" s="66"/>
      <c r="G147" s="66"/>
      <c r="H147" s="78">
        <v>170</v>
      </c>
      <c r="I147" s="79">
        <f t="shared" si="5"/>
        <v>84</v>
      </c>
      <c r="J147" s="80">
        <v>86</v>
      </c>
    </row>
    <row r="148" spans="1:10" s="2" customFormat="1" ht="12">
      <c r="A148" s="1536">
        <f t="shared" si="6"/>
        <v>148</v>
      </c>
      <c r="B148" s="3"/>
      <c r="C148" s="3"/>
      <c r="D148" s="3"/>
      <c r="E148" s="579" t="s">
        <v>91</v>
      </c>
      <c r="F148" s="66"/>
      <c r="G148" s="66"/>
      <c r="H148" s="78">
        <v>19</v>
      </c>
      <c r="I148" s="79">
        <f t="shared" si="5"/>
        <v>7</v>
      </c>
      <c r="J148" s="80">
        <v>12</v>
      </c>
    </row>
    <row r="149" spans="1:10" s="2" customFormat="1" ht="12">
      <c r="A149" s="1536">
        <f t="shared" si="6"/>
        <v>149</v>
      </c>
      <c r="B149" s="3"/>
      <c r="C149" s="3"/>
      <c r="D149" s="3"/>
      <c r="E149" s="579" t="s">
        <v>92</v>
      </c>
      <c r="F149" s="66"/>
      <c r="G149" s="66"/>
      <c r="H149" s="78">
        <v>-11713</v>
      </c>
      <c r="I149" s="79">
        <f t="shared" si="5"/>
        <v>-12379</v>
      </c>
      <c r="J149" s="80">
        <v>666</v>
      </c>
    </row>
    <row r="150" spans="1:10" s="2" customFormat="1" ht="12">
      <c r="A150" s="1536">
        <f t="shared" si="6"/>
        <v>150</v>
      </c>
      <c r="B150" s="3"/>
      <c r="C150" s="3"/>
      <c r="D150" s="3"/>
      <c r="E150" s="581" t="s">
        <v>94</v>
      </c>
      <c r="F150" s="68"/>
      <c r="G150" s="68"/>
      <c r="H150" s="87">
        <v>-14558</v>
      </c>
      <c r="I150" s="88">
        <f t="shared" si="5"/>
        <v>-12943</v>
      </c>
      <c r="J150" s="89">
        <v>-1615</v>
      </c>
    </row>
    <row r="151" spans="1:10" s="2" customFormat="1" ht="12">
      <c r="A151" s="1536">
        <f t="shared" si="6"/>
        <v>151</v>
      </c>
      <c r="B151" s="3"/>
      <c r="C151" s="3"/>
      <c r="D151" s="3"/>
      <c r="E151" s="582" t="s">
        <v>100</v>
      </c>
      <c r="F151" s="60"/>
      <c r="G151" s="60"/>
      <c r="H151" s="84">
        <v>-82523</v>
      </c>
      <c r="I151" s="85">
        <f t="shared" si="5"/>
        <v>2065</v>
      </c>
      <c r="J151" s="86">
        <v>-84588</v>
      </c>
    </row>
    <row r="152" spans="1:10" s="2" customFormat="1" ht="12">
      <c r="A152" s="1536">
        <f t="shared" si="6"/>
        <v>152</v>
      </c>
      <c r="B152" s="3"/>
      <c r="C152" s="3"/>
      <c r="D152" s="3"/>
      <c r="E152" s="576" t="s">
        <v>101</v>
      </c>
      <c r="H152" s="78">
        <v>-39383</v>
      </c>
      <c r="I152" s="79">
        <f t="shared" si="5"/>
        <v>545</v>
      </c>
      <c r="J152" s="80">
        <v>-39928</v>
      </c>
    </row>
    <row r="153" spans="1:10" s="2" customFormat="1" ht="12">
      <c r="A153" s="1536">
        <f t="shared" si="6"/>
        <v>153</v>
      </c>
      <c r="B153" s="3"/>
      <c r="C153" s="3"/>
      <c r="D153" s="3"/>
      <c r="E153" s="576" t="s">
        <v>102</v>
      </c>
      <c r="H153" s="78">
        <v>-36868</v>
      </c>
      <c r="I153" s="79">
        <f t="shared" si="5"/>
        <v>1401</v>
      </c>
      <c r="J153" s="80">
        <v>-38269</v>
      </c>
    </row>
    <row r="154" spans="1:10" s="2" customFormat="1" ht="12.75" thickBot="1">
      <c r="A154" s="1536">
        <f t="shared" si="6"/>
        <v>154</v>
      </c>
      <c r="B154" s="3"/>
      <c r="C154" s="3"/>
      <c r="D154" s="3"/>
      <c r="E154" s="583" t="s">
        <v>103</v>
      </c>
      <c r="H154" s="90">
        <v>-6271</v>
      </c>
      <c r="I154" s="91">
        <f t="shared" si="5"/>
        <v>119</v>
      </c>
      <c r="J154" s="92">
        <v>-6390</v>
      </c>
    </row>
    <row r="155" spans="1:10" s="2" customFormat="1" ht="12.75" thickTop="1">
      <c r="A155" s="1536">
        <f t="shared" si="6"/>
        <v>155</v>
      </c>
      <c r="B155" s="3"/>
      <c r="C155" s="3"/>
      <c r="D155" s="3"/>
      <c r="E155" s="584" t="s">
        <v>104</v>
      </c>
      <c r="F155" s="93"/>
      <c r="G155" s="93"/>
      <c r="H155" s="94">
        <v>73023</v>
      </c>
      <c r="I155" s="95">
        <f t="shared" ref="I155:I194" si="7">IF(SUM(H155)-SUM(J155)=0,"- ",SUM(H155)-SUM(J155))</f>
        <v>-3923</v>
      </c>
      <c r="J155" s="96">
        <v>76946</v>
      </c>
    </row>
    <row r="156" spans="1:10" s="2" customFormat="1" ht="12">
      <c r="A156" s="1536">
        <f t="shared" si="6"/>
        <v>156</v>
      </c>
      <c r="B156" s="3"/>
      <c r="C156" s="3"/>
      <c r="D156" s="3"/>
      <c r="E156" s="576" t="s">
        <v>105</v>
      </c>
      <c r="F156" s="66"/>
      <c r="G156" s="66"/>
      <c r="H156" s="78">
        <v>93023</v>
      </c>
      <c r="I156" s="79">
        <f t="shared" si="7"/>
        <v>14624</v>
      </c>
      <c r="J156" s="80">
        <v>78399</v>
      </c>
    </row>
    <row r="157" spans="1:10" s="2" customFormat="1" ht="12.75" thickBot="1">
      <c r="A157" s="1536">
        <f t="shared" si="6"/>
        <v>157</v>
      </c>
      <c r="B157" s="3"/>
      <c r="C157" s="3"/>
      <c r="D157" s="3"/>
      <c r="E157" s="585" t="s">
        <v>106</v>
      </c>
      <c r="F157" s="97"/>
      <c r="G157" s="97"/>
      <c r="H157" s="98">
        <v>85341</v>
      </c>
      <c r="I157" s="99">
        <f t="shared" si="7"/>
        <v>10165</v>
      </c>
      <c r="J157" s="100">
        <v>75176</v>
      </c>
    </row>
    <row r="158" spans="1:10" s="2" customFormat="1" ht="12.75" thickTop="1">
      <c r="A158" s="1536">
        <f t="shared" si="6"/>
        <v>158</v>
      </c>
      <c r="B158" s="3"/>
      <c r="C158" s="3"/>
      <c r="D158" s="3"/>
      <c r="E158" s="586" t="s">
        <v>107</v>
      </c>
      <c r="F158" s="101"/>
      <c r="G158" s="101"/>
      <c r="H158" s="102" t="s">
        <v>1381</v>
      </c>
      <c r="I158" s="103" t="str">
        <f t="shared" si="7"/>
        <v xml:space="preserve">- </v>
      </c>
      <c r="J158" s="104" t="s">
        <v>1381</v>
      </c>
    </row>
    <row r="159" spans="1:10" s="2" customFormat="1" ht="12">
      <c r="A159" s="1536">
        <f t="shared" si="6"/>
        <v>159</v>
      </c>
      <c r="B159" s="3"/>
      <c r="C159" s="3"/>
      <c r="D159" s="3"/>
      <c r="E159" s="587" t="s">
        <v>108</v>
      </c>
      <c r="F159" s="66"/>
      <c r="G159" s="66"/>
      <c r="H159" s="78" t="s">
        <v>1381</v>
      </c>
      <c r="I159" s="79">
        <f t="shared" si="7"/>
        <v>1518</v>
      </c>
      <c r="J159" s="80">
        <v>-1518</v>
      </c>
    </row>
    <row r="160" spans="1:10" s="2" customFormat="1" ht="12.75" thickBot="1">
      <c r="A160" s="1536">
        <f t="shared" si="6"/>
        <v>160</v>
      </c>
      <c r="B160" s="3"/>
      <c r="C160" s="3"/>
      <c r="D160" s="3"/>
      <c r="E160" s="588" t="s">
        <v>109</v>
      </c>
      <c r="F160" s="105"/>
      <c r="G160" s="105"/>
      <c r="H160" s="90" t="s">
        <v>1381</v>
      </c>
      <c r="I160" s="91" t="str">
        <f t="shared" si="7"/>
        <v xml:space="preserve">- </v>
      </c>
      <c r="J160" s="92" t="s">
        <v>1381</v>
      </c>
    </row>
    <row r="161" spans="1:10" s="2" customFormat="1" ht="12.75" thickTop="1">
      <c r="A161" s="1536">
        <f t="shared" si="6"/>
        <v>161</v>
      </c>
      <c r="B161" s="3"/>
      <c r="C161" s="3"/>
      <c r="D161" s="3"/>
      <c r="E161" s="584" t="s">
        <v>110</v>
      </c>
      <c r="F161" s="93"/>
      <c r="G161" s="93"/>
      <c r="H161" s="94">
        <v>73023</v>
      </c>
      <c r="I161" s="95">
        <f t="shared" si="7"/>
        <v>-2404</v>
      </c>
      <c r="J161" s="96">
        <v>75427</v>
      </c>
    </row>
    <row r="162" spans="1:10" s="2" customFormat="1" ht="12.75" thickBot="1">
      <c r="A162" s="1536">
        <f t="shared" si="6"/>
        <v>162</v>
      </c>
      <c r="B162" s="3"/>
      <c r="C162" s="3"/>
      <c r="D162" s="3"/>
      <c r="E162" s="585" t="s">
        <v>111</v>
      </c>
      <c r="F162" s="97"/>
      <c r="G162" s="97"/>
      <c r="H162" s="98">
        <v>93022</v>
      </c>
      <c r="I162" s="99">
        <f t="shared" si="7"/>
        <v>16142</v>
      </c>
      <c r="J162" s="100">
        <v>76880</v>
      </c>
    </row>
    <row r="163" spans="1:10" s="2" customFormat="1" ht="12.75" thickTop="1">
      <c r="A163" s="1536">
        <f t="shared" si="6"/>
        <v>163</v>
      </c>
      <c r="B163" s="3"/>
      <c r="C163" s="3"/>
      <c r="D163" s="3"/>
      <c r="E163" s="589" t="s">
        <v>112</v>
      </c>
      <c r="F163" s="101"/>
      <c r="G163" s="101"/>
      <c r="H163" s="102">
        <v>8730</v>
      </c>
      <c r="I163" s="103">
        <f t="shared" si="7"/>
        <v>10506</v>
      </c>
      <c r="J163" s="104">
        <v>-1776</v>
      </c>
    </row>
    <row r="164" spans="1:10" s="2" customFormat="1" ht="12">
      <c r="A164" s="1536">
        <f t="shared" si="6"/>
        <v>164</v>
      </c>
      <c r="B164" s="3"/>
      <c r="C164" s="3"/>
      <c r="D164" s="3"/>
      <c r="E164" s="576" t="s">
        <v>113</v>
      </c>
      <c r="F164" s="66"/>
      <c r="G164" s="66"/>
      <c r="H164" s="78">
        <v>-4671</v>
      </c>
      <c r="I164" s="79">
        <f t="shared" si="7"/>
        <v>2684</v>
      </c>
      <c r="J164" s="80">
        <v>-7355</v>
      </c>
    </row>
    <row r="165" spans="1:10" s="2" customFormat="1" ht="12">
      <c r="A165" s="1536">
        <f t="shared" si="6"/>
        <v>165</v>
      </c>
      <c r="B165" s="3"/>
      <c r="C165" s="3"/>
      <c r="D165" s="3"/>
      <c r="E165" s="579" t="s">
        <v>114</v>
      </c>
      <c r="F165" s="66"/>
      <c r="G165" s="66"/>
      <c r="H165" s="78">
        <v>-4152</v>
      </c>
      <c r="I165" s="79">
        <f t="shared" si="7"/>
        <v>398</v>
      </c>
      <c r="J165" s="80">
        <v>-4550</v>
      </c>
    </row>
    <row r="166" spans="1:10" s="2" customFormat="1" ht="12">
      <c r="A166" s="1536">
        <f t="shared" si="6"/>
        <v>166</v>
      </c>
      <c r="B166" s="3"/>
      <c r="C166" s="3"/>
      <c r="D166" s="3"/>
      <c r="E166" s="579" t="s">
        <v>115</v>
      </c>
      <c r="F166" s="66"/>
      <c r="G166" s="66"/>
      <c r="H166" s="78" t="s">
        <v>1381</v>
      </c>
      <c r="I166" s="79">
        <f t="shared" si="7"/>
        <v>2296</v>
      </c>
      <c r="J166" s="80">
        <v>-2296</v>
      </c>
    </row>
    <row r="167" spans="1:10" s="2" customFormat="1" ht="12">
      <c r="A167" s="1536">
        <f t="shared" si="6"/>
        <v>167</v>
      </c>
      <c r="B167" s="3"/>
      <c r="C167" s="3"/>
      <c r="D167" s="3"/>
      <c r="E167" s="579" t="s">
        <v>116</v>
      </c>
      <c r="F167" s="66"/>
      <c r="G167" s="66"/>
      <c r="H167" s="78" t="s">
        <v>1381</v>
      </c>
      <c r="I167" s="79" t="str">
        <f t="shared" si="7"/>
        <v xml:space="preserve">- </v>
      </c>
      <c r="J167" s="80" t="s">
        <v>1381</v>
      </c>
    </row>
    <row r="168" spans="1:10" s="2" customFormat="1" ht="12">
      <c r="A168" s="1536">
        <f t="shared" si="6"/>
        <v>168</v>
      </c>
      <c r="B168" s="3"/>
      <c r="C168" s="3"/>
      <c r="D168" s="3"/>
      <c r="E168" s="579" t="s">
        <v>117</v>
      </c>
      <c r="F168" s="66"/>
      <c r="G168" s="66"/>
      <c r="H168" s="78" t="s">
        <v>1381</v>
      </c>
      <c r="I168" s="79" t="str">
        <f t="shared" si="7"/>
        <v xml:space="preserve">- </v>
      </c>
      <c r="J168" s="80" t="s">
        <v>1381</v>
      </c>
    </row>
    <row r="169" spans="1:10" s="2" customFormat="1" ht="12">
      <c r="A169" s="1536">
        <f t="shared" si="6"/>
        <v>169</v>
      </c>
      <c r="B169" s="3"/>
      <c r="C169" s="3"/>
      <c r="D169" s="3"/>
      <c r="E169" s="579" t="s">
        <v>118</v>
      </c>
      <c r="F169" s="66"/>
      <c r="G169" s="66"/>
      <c r="H169" s="78">
        <v>-539</v>
      </c>
      <c r="I169" s="79">
        <f t="shared" si="7"/>
        <v>-12</v>
      </c>
      <c r="J169" s="80">
        <v>-527</v>
      </c>
    </row>
    <row r="170" spans="1:10" s="2" customFormat="1" ht="12">
      <c r="A170" s="1536">
        <f t="shared" si="6"/>
        <v>170</v>
      </c>
      <c r="B170" s="3"/>
      <c r="C170" s="3"/>
      <c r="D170" s="3"/>
      <c r="E170" s="579" t="s">
        <v>119</v>
      </c>
      <c r="F170" s="66"/>
      <c r="G170" s="66"/>
      <c r="H170" s="78" t="s">
        <v>1381</v>
      </c>
      <c r="I170" s="79" t="str">
        <f t="shared" si="7"/>
        <v xml:space="preserve">- </v>
      </c>
      <c r="J170" s="80" t="s">
        <v>1381</v>
      </c>
    </row>
    <row r="171" spans="1:10" s="2" customFormat="1" ht="12">
      <c r="A171" s="1536">
        <f t="shared" si="6"/>
        <v>171</v>
      </c>
      <c r="B171" s="3"/>
      <c r="C171" s="3"/>
      <c r="D171" s="3"/>
      <c r="E171" s="579" t="s">
        <v>120</v>
      </c>
      <c r="F171" s="66"/>
      <c r="G171" s="66"/>
      <c r="H171" s="78">
        <v>18</v>
      </c>
      <c r="I171" s="79" t="str">
        <f t="shared" si="7"/>
        <v xml:space="preserve">- </v>
      </c>
      <c r="J171" s="80">
        <v>18</v>
      </c>
    </row>
    <row r="172" spans="1:10" s="2" customFormat="1" ht="12">
      <c r="A172" s="1536">
        <f t="shared" si="6"/>
        <v>172</v>
      </c>
      <c r="B172" s="3"/>
      <c r="C172" s="3"/>
      <c r="D172" s="3"/>
      <c r="E172" s="579" t="s">
        <v>64</v>
      </c>
      <c r="F172" s="66"/>
      <c r="G172" s="66"/>
      <c r="H172" s="78" t="s">
        <v>1381</v>
      </c>
      <c r="I172" s="79" t="str">
        <f t="shared" si="7"/>
        <v xml:space="preserve">- </v>
      </c>
      <c r="J172" s="80" t="s">
        <v>1381</v>
      </c>
    </row>
    <row r="173" spans="1:10" s="2" customFormat="1" ht="12">
      <c r="A173" s="1536">
        <f t="shared" si="6"/>
        <v>173</v>
      </c>
      <c r="B173" s="3"/>
      <c r="C173" s="3"/>
      <c r="D173" s="3"/>
      <c r="E173" s="576" t="s">
        <v>121</v>
      </c>
      <c r="F173" s="66"/>
      <c r="G173" s="66"/>
      <c r="H173" s="78">
        <v>907</v>
      </c>
      <c r="I173" s="79">
        <f t="shared" si="7"/>
        <v>907</v>
      </c>
      <c r="J173" s="80" t="s">
        <v>1381</v>
      </c>
    </row>
    <row r="174" spans="1:10" s="2" customFormat="1" ht="12">
      <c r="A174" s="1536">
        <f t="shared" si="6"/>
        <v>174</v>
      </c>
      <c r="B174" s="3"/>
      <c r="C174" s="3"/>
      <c r="D174" s="3"/>
      <c r="E174" s="579" t="s">
        <v>122</v>
      </c>
      <c r="F174" s="66"/>
      <c r="G174" s="66"/>
      <c r="H174" s="78" t="s">
        <v>1381</v>
      </c>
      <c r="I174" s="79" t="str">
        <f t="shared" si="7"/>
        <v xml:space="preserve">- </v>
      </c>
      <c r="J174" s="80" t="s">
        <v>1381</v>
      </c>
    </row>
    <row r="175" spans="1:10" s="2" customFormat="1" ht="12">
      <c r="A175" s="1536">
        <f t="shared" si="6"/>
        <v>175</v>
      </c>
      <c r="B175" s="3"/>
      <c r="C175" s="3"/>
      <c r="D175" s="3"/>
      <c r="E175" s="579" t="s">
        <v>115</v>
      </c>
      <c r="F175" s="66"/>
      <c r="G175" s="66"/>
      <c r="H175" s="78" t="s">
        <v>1381</v>
      </c>
      <c r="I175" s="79" t="str">
        <f t="shared" si="7"/>
        <v xml:space="preserve">- </v>
      </c>
      <c r="J175" s="80" t="s">
        <v>1381</v>
      </c>
    </row>
    <row r="176" spans="1:10" s="2" customFormat="1" ht="12">
      <c r="A176" s="1536">
        <f t="shared" si="6"/>
        <v>176</v>
      </c>
      <c r="B176" s="3"/>
      <c r="C176" s="3"/>
      <c r="D176" s="3"/>
      <c r="E176" s="579" t="s">
        <v>119</v>
      </c>
      <c r="F176" s="66"/>
      <c r="G176" s="66"/>
      <c r="H176" s="78" t="s">
        <v>1381</v>
      </c>
      <c r="I176" s="79" t="str">
        <f t="shared" si="7"/>
        <v xml:space="preserve">- </v>
      </c>
      <c r="J176" s="80" t="s">
        <v>1381</v>
      </c>
    </row>
    <row r="177" spans="1:10" s="2" customFormat="1" ht="12">
      <c r="A177" s="1536">
        <f t="shared" si="6"/>
        <v>177</v>
      </c>
      <c r="B177" s="3"/>
      <c r="C177" s="3"/>
      <c r="D177" s="3"/>
      <c r="E177" s="576" t="s">
        <v>123</v>
      </c>
      <c r="F177" s="66"/>
      <c r="G177" s="66"/>
      <c r="H177" s="78" t="s">
        <v>1381</v>
      </c>
      <c r="I177" s="79" t="str">
        <f t="shared" si="7"/>
        <v xml:space="preserve">- </v>
      </c>
      <c r="J177" s="80" t="s">
        <v>1381</v>
      </c>
    </row>
    <row r="178" spans="1:10" s="2" customFormat="1" ht="12">
      <c r="A178" s="1536">
        <f t="shared" si="6"/>
        <v>178</v>
      </c>
      <c r="B178" s="3"/>
      <c r="C178" s="3"/>
      <c r="D178" s="3"/>
      <c r="E178" s="576" t="s">
        <v>124</v>
      </c>
      <c r="F178" s="66"/>
      <c r="G178" s="66"/>
      <c r="H178" s="78">
        <v>3417</v>
      </c>
      <c r="I178" s="79">
        <f t="shared" si="7"/>
        <v>1672</v>
      </c>
      <c r="J178" s="80">
        <v>1745</v>
      </c>
    </row>
    <row r="179" spans="1:10" s="2" customFormat="1" ht="12">
      <c r="A179" s="1536">
        <f t="shared" si="6"/>
        <v>179</v>
      </c>
      <c r="B179" s="3"/>
      <c r="C179" s="3"/>
      <c r="D179" s="3"/>
      <c r="E179" s="576" t="s">
        <v>125</v>
      </c>
      <c r="F179" s="66"/>
      <c r="G179" s="66"/>
      <c r="H179" s="78" t="s">
        <v>1381</v>
      </c>
      <c r="I179" s="79" t="str">
        <f t="shared" si="7"/>
        <v xml:space="preserve">- </v>
      </c>
      <c r="J179" s="80" t="s">
        <v>1381</v>
      </c>
    </row>
    <row r="180" spans="1:10" s="2" customFormat="1" ht="12">
      <c r="A180" s="1536">
        <f t="shared" si="6"/>
        <v>180</v>
      </c>
      <c r="B180" s="3"/>
      <c r="C180" s="3"/>
      <c r="D180" s="3"/>
      <c r="E180" s="576" t="s">
        <v>126</v>
      </c>
      <c r="F180" s="66"/>
      <c r="G180" s="66"/>
      <c r="H180" s="78" t="s">
        <v>1381</v>
      </c>
      <c r="I180" s="79" t="str">
        <f t="shared" si="7"/>
        <v xml:space="preserve">- </v>
      </c>
      <c r="J180" s="80" t="s">
        <v>1381</v>
      </c>
    </row>
    <row r="181" spans="1:10" s="2" customFormat="1" ht="12">
      <c r="A181" s="1536">
        <f t="shared" si="6"/>
        <v>181</v>
      </c>
      <c r="B181" s="3"/>
      <c r="C181" s="3"/>
      <c r="D181" s="3"/>
      <c r="E181" s="576" t="s">
        <v>127</v>
      </c>
      <c r="F181" s="66"/>
      <c r="G181" s="66"/>
      <c r="H181" s="78" t="s">
        <v>1381</v>
      </c>
      <c r="I181" s="79" t="str">
        <f t="shared" si="7"/>
        <v xml:space="preserve">- </v>
      </c>
      <c r="J181" s="80" t="s">
        <v>1381</v>
      </c>
    </row>
    <row r="182" spans="1:10" s="2" customFormat="1" ht="12">
      <c r="A182" s="1536">
        <f t="shared" si="6"/>
        <v>182</v>
      </c>
      <c r="B182" s="3"/>
      <c r="C182" s="3"/>
      <c r="D182" s="3"/>
      <c r="E182" s="576" t="s">
        <v>128</v>
      </c>
      <c r="F182" s="66"/>
      <c r="G182" s="66"/>
      <c r="H182" s="78">
        <v>8347</v>
      </c>
      <c r="I182" s="79">
        <f t="shared" si="7"/>
        <v>5636</v>
      </c>
      <c r="J182" s="80">
        <v>2711</v>
      </c>
    </row>
    <row r="183" spans="1:10" s="2" customFormat="1" ht="12">
      <c r="A183" s="1536">
        <f t="shared" si="6"/>
        <v>183</v>
      </c>
      <c r="B183" s="3"/>
      <c r="C183" s="3"/>
      <c r="D183" s="3"/>
      <c r="E183" s="576" t="s">
        <v>129</v>
      </c>
      <c r="F183" s="66"/>
      <c r="G183" s="66"/>
      <c r="H183" s="78">
        <v>-473</v>
      </c>
      <c r="I183" s="79">
        <f t="shared" si="7"/>
        <v>2625</v>
      </c>
      <c r="J183" s="80">
        <v>-3098</v>
      </c>
    </row>
    <row r="184" spans="1:10" s="2" customFormat="1" ht="12">
      <c r="A184" s="1536">
        <f t="shared" si="6"/>
        <v>184</v>
      </c>
      <c r="B184" s="3"/>
      <c r="C184" s="3"/>
      <c r="D184" s="3"/>
      <c r="E184" s="576" t="s">
        <v>130</v>
      </c>
      <c r="F184" s="66"/>
      <c r="G184" s="66"/>
      <c r="H184" s="78">
        <v>118</v>
      </c>
      <c r="I184" s="79">
        <f t="shared" si="7"/>
        <v>-71</v>
      </c>
      <c r="J184" s="80">
        <v>189</v>
      </c>
    </row>
    <row r="185" spans="1:10" s="2" customFormat="1" ht="12">
      <c r="A185" s="1536">
        <f t="shared" si="6"/>
        <v>185</v>
      </c>
      <c r="B185" s="3"/>
      <c r="C185" s="3"/>
      <c r="D185" s="3"/>
      <c r="E185" s="576" t="s">
        <v>61</v>
      </c>
      <c r="F185" s="66"/>
      <c r="G185" s="66"/>
      <c r="H185" s="78" t="s">
        <v>1381</v>
      </c>
      <c r="I185" s="79" t="str">
        <f t="shared" si="7"/>
        <v xml:space="preserve">- </v>
      </c>
      <c r="J185" s="80" t="s">
        <v>1381</v>
      </c>
    </row>
    <row r="186" spans="1:10" s="2" customFormat="1" ht="12.75" thickBot="1">
      <c r="A186" s="1536">
        <f t="shared" si="6"/>
        <v>186</v>
      </c>
      <c r="B186" s="3"/>
      <c r="C186" s="3"/>
      <c r="D186" s="3"/>
      <c r="E186" s="583" t="s">
        <v>131</v>
      </c>
      <c r="F186" s="105"/>
      <c r="G186" s="105"/>
      <c r="H186" s="90">
        <v>730</v>
      </c>
      <c r="I186" s="91">
        <f t="shared" si="7"/>
        <v>-393</v>
      </c>
      <c r="J186" s="80">
        <v>1123</v>
      </c>
    </row>
    <row r="187" spans="1:10" s="2" customFormat="1" thickTop="1" thickBot="1">
      <c r="A187" s="1536">
        <f t="shared" si="6"/>
        <v>187</v>
      </c>
      <c r="B187" s="3"/>
      <c r="C187" s="3"/>
      <c r="D187" s="3"/>
      <c r="E187" s="590" t="s">
        <v>132</v>
      </c>
      <c r="F187" s="106"/>
      <c r="G187" s="106"/>
      <c r="H187" s="107">
        <v>81753</v>
      </c>
      <c r="I187" s="108">
        <f t="shared" si="7"/>
        <v>8103</v>
      </c>
      <c r="J187" s="109">
        <v>73650</v>
      </c>
    </row>
    <row r="188" spans="1:10" s="2" customFormat="1" ht="12.75" thickTop="1">
      <c r="A188" s="1536">
        <f t="shared" si="6"/>
        <v>188</v>
      </c>
      <c r="B188" s="3"/>
      <c r="C188" s="3"/>
      <c r="D188" s="3"/>
      <c r="E188" s="589" t="s">
        <v>133</v>
      </c>
      <c r="F188" s="101"/>
      <c r="G188" s="101"/>
      <c r="H188" s="102">
        <v>-392</v>
      </c>
      <c r="I188" s="103">
        <f t="shared" si="7"/>
        <v>-3</v>
      </c>
      <c r="J188" s="104">
        <v>-389</v>
      </c>
    </row>
    <row r="189" spans="1:10" s="2" customFormat="1" ht="12">
      <c r="A189" s="1536">
        <f t="shared" si="6"/>
        <v>189</v>
      </c>
      <c r="B189" s="3"/>
      <c r="C189" s="3"/>
      <c r="D189" s="3"/>
      <c r="E189" s="576" t="s">
        <v>134</v>
      </c>
      <c r="F189" s="66"/>
      <c r="G189" s="66"/>
      <c r="H189" s="78">
        <v>-255</v>
      </c>
      <c r="I189" s="79">
        <f t="shared" si="7"/>
        <v>62</v>
      </c>
      <c r="J189" s="80">
        <v>-317</v>
      </c>
    </row>
    <row r="190" spans="1:10" s="2" customFormat="1" ht="12.75" thickBot="1">
      <c r="A190" s="1536">
        <f t="shared" si="6"/>
        <v>190</v>
      </c>
      <c r="B190" s="3"/>
      <c r="C190" s="3"/>
      <c r="D190" s="3"/>
      <c r="E190" s="583" t="s">
        <v>135</v>
      </c>
      <c r="F190" s="105"/>
      <c r="G190" s="105"/>
      <c r="H190" s="90">
        <v>-137</v>
      </c>
      <c r="I190" s="91">
        <f t="shared" si="7"/>
        <v>-65</v>
      </c>
      <c r="J190" s="92">
        <v>-72</v>
      </c>
    </row>
    <row r="191" spans="1:10" s="2" customFormat="1" thickTop="1" thickBot="1">
      <c r="A191" s="1536">
        <f t="shared" si="6"/>
        <v>191</v>
      </c>
      <c r="B191" s="3"/>
      <c r="C191" s="3"/>
      <c r="D191" s="3"/>
      <c r="E191" s="590" t="s">
        <v>136</v>
      </c>
      <c r="F191" s="106"/>
      <c r="G191" s="106"/>
      <c r="H191" s="107">
        <v>81361</v>
      </c>
      <c r="I191" s="108">
        <f t="shared" si="7"/>
        <v>8100</v>
      </c>
      <c r="J191" s="109">
        <v>73261</v>
      </c>
    </row>
    <row r="192" spans="1:10" s="2" customFormat="1" ht="12.75" thickTop="1">
      <c r="A192" s="1536">
        <f t="shared" si="6"/>
        <v>192</v>
      </c>
      <c r="B192" s="3"/>
      <c r="C192" s="3"/>
      <c r="D192" s="3"/>
      <c r="E192" s="589" t="s">
        <v>137</v>
      </c>
      <c r="F192" s="101"/>
      <c r="G192" s="101"/>
      <c r="H192" s="102">
        <v>-18897</v>
      </c>
      <c r="I192" s="103">
        <f t="shared" si="7"/>
        <v>-522</v>
      </c>
      <c r="J192" s="104">
        <v>-18375</v>
      </c>
    </row>
    <row r="193" spans="1:14" s="2" customFormat="1" ht="12.75" thickBot="1">
      <c r="A193" s="1536">
        <f t="shared" si="6"/>
        <v>193</v>
      </c>
      <c r="B193" s="3"/>
      <c r="C193" s="3"/>
      <c r="D193" s="3"/>
      <c r="E193" s="588" t="s">
        <v>138</v>
      </c>
      <c r="F193" s="105"/>
      <c r="G193" s="105"/>
      <c r="H193" s="90">
        <v>-4336</v>
      </c>
      <c r="I193" s="91">
        <f t="shared" si="7"/>
        <v>-1778</v>
      </c>
      <c r="J193" s="92">
        <v>-2558</v>
      </c>
    </row>
    <row r="194" spans="1:14" s="2" customFormat="1" thickTop="1" thickBot="1">
      <c r="A194" s="1536">
        <f t="shared" si="6"/>
        <v>194</v>
      </c>
      <c r="B194" s="3"/>
      <c r="C194" s="3"/>
      <c r="D194" s="3"/>
      <c r="E194" s="590" t="s">
        <v>54</v>
      </c>
      <c r="F194" s="106"/>
      <c r="G194" s="106"/>
      <c r="H194" s="107">
        <v>58127</v>
      </c>
      <c r="I194" s="108">
        <f t="shared" si="7"/>
        <v>5799</v>
      </c>
      <c r="J194" s="109">
        <v>52328</v>
      </c>
    </row>
    <row r="195" spans="1:14" s="2" customFormat="1" thickTop="1" thickBot="1">
      <c r="A195" s="1536">
        <f t="shared" ref="A195:A258" si="8">A194+1</f>
        <v>195</v>
      </c>
      <c r="B195" s="3"/>
      <c r="C195" s="3"/>
      <c r="D195" s="3"/>
      <c r="E195" s="508"/>
    </row>
    <row r="196" spans="1:14" s="2" customFormat="1" thickTop="1" thickBot="1">
      <c r="A196" s="1536">
        <f t="shared" si="8"/>
        <v>196</v>
      </c>
      <c r="B196" s="3"/>
      <c r="C196" s="3"/>
      <c r="D196" s="3"/>
      <c r="E196" s="590" t="s">
        <v>139</v>
      </c>
      <c r="F196" s="106"/>
      <c r="G196" s="106"/>
      <c r="H196" s="107">
        <v>-347</v>
      </c>
      <c r="I196" s="108">
        <f>IF(SUM(H196)-SUM(J196)=0,"- ",SUM(H196)-SUM(J196))</f>
        <v>6782</v>
      </c>
      <c r="J196" s="109">
        <v>-7129</v>
      </c>
    </row>
    <row r="197" spans="1:14" s="493" customFormat="1" ht="14.25" thickTop="1">
      <c r="A197" s="1536">
        <f t="shared" si="8"/>
        <v>197</v>
      </c>
      <c r="B197" s="3"/>
      <c r="C197" s="3"/>
      <c r="D197" s="3"/>
      <c r="E197" s="2"/>
      <c r="F197" s="2"/>
      <c r="G197" s="2"/>
      <c r="H197" s="2"/>
      <c r="I197" s="2"/>
      <c r="J197" s="2"/>
      <c r="K197" s="2"/>
      <c r="L197" s="2"/>
      <c r="M197" s="2"/>
      <c r="N197" s="2"/>
    </row>
    <row r="198" spans="1:14" s="2" customFormat="1" ht="19.5" thickBot="1">
      <c r="A198" s="1536">
        <f t="shared" si="8"/>
        <v>198</v>
      </c>
      <c r="B198" s="494"/>
      <c r="C198" s="494"/>
      <c r="D198" s="1069">
        <f>D119+1</f>
        <v>2</v>
      </c>
      <c r="E198" s="570" t="s">
        <v>140</v>
      </c>
      <c r="F198" s="493"/>
      <c r="G198" s="493"/>
      <c r="H198" s="493"/>
      <c r="I198" s="493"/>
      <c r="J198" s="571" t="s">
        <v>52</v>
      </c>
      <c r="K198" s="493"/>
      <c r="L198" s="493"/>
      <c r="M198" s="493"/>
      <c r="N198" s="493"/>
    </row>
    <row r="199" spans="1:14" s="2" customFormat="1" thickTop="1" thickBot="1">
      <c r="A199" s="1536">
        <f t="shared" si="8"/>
        <v>199</v>
      </c>
      <c r="B199" s="3"/>
      <c r="C199" s="3"/>
      <c r="D199" s="3"/>
      <c r="E199" s="73"/>
      <c r="H199" s="672">
        <v>202303</v>
      </c>
      <c r="I199" s="1173"/>
      <c r="J199" s="514">
        <v>202203</v>
      </c>
    </row>
    <row r="200" spans="1:14" s="2" customFormat="1" ht="12.75" thickTop="1">
      <c r="A200" s="1536">
        <f t="shared" si="8"/>
        <v>200</v>
      </c>
      <c r="B200" s="3"/>
      <c r="C200" s="3"/>
      <c r="D200" s="3"/>
      <c r="E200" s="508" t="s">
        <v>83</v>
      </c>
      <c r="F200" s="510"/>
      <c r="G200" s="510"/>
      <c r="H200" s="1172" t="s">
        <v>1380</v>
      </c>
      <c r="I200" s="573" t="s">
        <v>84</v>
      </c>
      <c r="J200" s="509" t="s">
        <v>1412</v>
      </c>
    </row>
    <row r="201" spans="1:14" s="2" customFormat="1" ht="12">
      <c r="A201" s="1536">
        <f t="shared" si="8"/>
        <v>201</v>
      </c>
      <c r="B201" s="3"/>
      <c r="C201" s="3"/>
      <c r="D201" s="110" t="s">
        <v>79</v>
      </c>
      <c r="E201" s="574" t="s">
        <v>141</v>
      </c>
      <c r="F201" s="591"/>
      <c r="G201" s="592"/>
      <c r="H201" s="75">
        <v>-347</v>
      </c>
      <c r="I201" s="82">
        <f t="shared" ref="I201:I218" si="9">IF(SUM(H201)-SUM(J201)=0,"- ",SUM(H201)-SUM(J201))</f>
        <v>6782</v>
      </c>
      <c r="J201" s="83">
        <v>-7129</v>
      </c>
    </row>
    <row r="202" spans="1:14" s="2" customFormat="1" ht="12">
      <c r="A202" s="1536">
        <f t="shared" si="8"/>
        <v>202</v>
      </c>
      <c r="B202" s="3"/>
      <c r="C202" s="3"/>
      <c r="D202" s="110" t="s">
        <v>79</v>
      </c>
      <c r="E202" s="576" t="s">
        <v>122</v>
      </c>
      <c r="F202" s="566"/>
      <c r="G202" s="566"/>
      <c r="H202" s="78" t="s">
        <v>1381</v>
      </c>
      <c r="I202" s="79">
        <f t="shared" si="9"/>
        <v>1518</v>
      </c>
      <c r="J202" s="80">
        <v>-1518</v>
      </c>
    </row>
    <row r="203" spans="1:14" s="2" customFormat="1" ht="12">
      <c r="A203" s="1536">
        <f t="shared" si="8"/>
        <v>203</v>
      </c>
      <c r="B203" s="3"/>
      <c r="C203" s="3"/>
      <c r="D203" s="110" t="s">
        <v>79</v>
      </c>
      <c r="E203" s="576" t="s">
        <v>109</v>
      </c>
      <c r="F203" s="566"/>
      <c r="G203" s="566"/>
      <c r="H203" s="78" t="s">
        <v>1381</v>
      </c>
      <c r="I203" s="79" t="str">
        <f t="shared" si="9"/>
        <v xml:space="preserve">- </v>
      </c>
      <c r="J203" s="80" t="s">
        <v>1381</v>
      </c>
    </row>
    <row r="204" spans="1:14" s="2" customFormat="1" ht="12">
      <c r="A204" s="1536">
        <f t="shared" si="8"/>
        <v>204</v>
      </c>
      <c r="B204" s="3"/>
      <c r="C204" s="3"/>
      <c r="D204" s="110" t="s">
        <v>79</v>
      </c>
      <c r="E204" s="576" t="s">
        <v>114</v>
      </c>
      <c r="F204" s="566"/>
      <c r="G204" s="566"/>
      <c r="H204" s="78">
        <v>-4152</v>
      </c>
      <c r="I204" s="79">
        <f t="shared" si="9"/>
        <v>398</v>
      </c>
      <c r="J204" s="80">
        <v>-4550</v>
      </c>
    </row>
    <row r="205" spans="1:14" s="2" customFormat="1" ht="12">
      <c r="A205" s="1536">
        <f t="shared" si="8"/>
        <v>205</v>
      </c>
      <c r="B205" s="3"/>
      <c r="C205" s="3"/>
      <c r="D205" s="110" t="s">
        <v>79</v>
      </c>
      <c r="E205" s="576" t="s">
        <v>115</v>
      </c>
      <c r="F205" s="566"/>
      <c r="G205" s="566"/>
      <c r="H205" s="78" t="s">
        <v>1381</v>
      </c>
      <c r="I205" s="79">
        <f t="shared" si="9"/>
        <v>2296</v>
      </c>
      <c r="J205" s="80">
        <v>-2296</v>
      </c>
    </row>
    <row r="206" spans="1:14" s="2" customFormat="1" ht="12">
      <c r="A206" s="1536">
        <f t="shared" si="8"/>
        <v>206</v>
      </c>
      <c r="B206" s="3"/>
      <c r="C206" s="3"/>
      <c r="D206" s="110" t="s">
        <v>79</v>
      </c>
      <c r="E206" s="576" t="s">
        <v>119</v>
      </c>
      <c r="F206" s="566"/>
      <c r="G206" s="566"/>
      <c r="H206" s="78" t="s">
        <v>1381</v>
      </c>
      <c r="I206" s="79" t="str">
        <f t="shared" si="9"/>
        <v xml:space="preserve">- </v>
      </c>
      <c r="J206" s="80" t="s">
        <v>1381</v>
      </c>
    </row>
    <row r="207" spans="1:14" s="2" customFormat="1" ht="12">
      <c r="A207" s="1536">
        <f t="shared" si="8"/>
        <v>207</v>
      </c>
      <c r="B207" s="3"/>
      <c r="C207" s="3"/>
      <c r="D207" s="110" t="s">
        <v>79</v>
      </c>
      <c r="E207" s="576" t="s">
        <v>116</v>
      </c>
      <c r="F207" s="566"/>
      <c r="G207" s="566"/>
      <c r="H207" s="78" t="s">
        <v>1381</v>
      </c>
      <c r="I207" s="79" t="str">
        <f t="shared" si="9"/>
        <v xml:space="preserve">- </v>
      </c>
      <c r="J207" s="80" t="s">
        <v>1381</v>
      </c>
    </row>
    <row r="208" spans="1:14" s="2" customFormat="1" ht="12">
      <c r="A208" s="1536">
        <f t="shared" si="8"/>
        <v>208</v>
      </c>
      <c r="B208" s="3"/>
      <c r="C208" s="3"/>
      <c r="D208" s="110" t="s">
        <v>79</v>
      </c>
      <c r="E208" s="576" t="s">
        <v>117</v>
      </c>
      <c r="F208" s="566"/>
      <c r="G208" s="566"/>
      <c r="H208" s="78" t="s">
        <v>1381</v>
      </c>
      <c r="I208" s="79" t="str">
        <f t="shared" si="9"/>
        <v xml:space="preserve">- </v>
      </c>
      <c r="J208" s="80" t="s">
        <v>1381</v>
      </c>
    </row>
    <row r="209" spans="1:14" s="2" customFormat="1" ht="12">
      <c r="A209" s="1536">
        <f t="shared" si="8"/>
        <v>209</v>
      </c>
      <c r="B209" s="3"/>
      <c r="C209" s="3"/>
      <c r="D209" s="110" t="s">
        <v>79</v>
      </c>
      <c r="E209" s="576" t="s">
        <v>118</v>
      </c>
      <c r="F209" s="566"/>
      <c r="G209" s="566"/>
      <c r="H209" s="78">
        <v>-539</v>
      </c>
      <c r="I209" s="79">
        <f t="shared" si="9"/>
        <v>-12</v>
      </c>
      <c r="J209" s="80">
        <v>-527</v>
      </c>
    </row>
    <row r="210" spans="1:14" s="2" customFormat="1" ht="12">
      <c r="A210" s="1536">
        <f t="shared" si="8"/>
        <v>210</v>
      </c>
      <c r="B210" s="3"/>
      <c r="C210" s="3"/>
      <c r="D210" s="110" t="s">
        <v>79</v>
      </c>
      <c r="E210" s="576" t="s">
        <v>142</v>
      </c>
      <c r="F210" s="566"/>
      <c r="G210" s="566"/>
      <c r="H210" s="78">
        <v>18</v>
      </c>
      <c r="I210" s="79" t="str">
        <f t="shared" si="9"/>
        <v xml:space="preserve">- </v>
      </c>
      <c r="J210" s="80">
        <v>18</v>
      </c>
    </row>
    <row r="211" spans="1:14" s="2" customFormat="1" ht="12">
      <c r="A211" s="1536">
        <f t="shared" si="8"/>
        <v>211</v>
      </c>
      <c r="B211" s="3"/>
      <c r="C211" s="3"/>
      <c r="D211" s="110" t="s">
        <v>79</v>
      </c>
      <c r="E211" s="576" t="s">
        <v>143</v>
      </c>
      <c r="F211" s="566"/>
      <c r="G211" s="566"/>
      <c r="H211" s="78" t="s">
        <v>1381</v>
      </c>
      <c r="I211" s="79" t="str">
        <f t="shared" si="9"/>
        <v xml:space="preserve">- </v>
      </c>
      <c r="J211" s="80" t="s">
        <v>1381</v>
      </c>
    </row>
    <row r="212" spans="1:14" s="2" customFormat="1" ht="12">
      <c r="A212" s="1536">
        <f t="shared" si="8"/>
        <v>212</v>
      </c>
      <c r="B212" s="3"/>
      <c r="C212" s="3"/>
      <c r="D212" s="110" t="s">
        <v>79</v>
      </c>
      <c r="E212" s="576" t="s">
        <v>64</v>
      </c>
      <c r="F212" s="566"/>
      <c r="G212" s="566"/>
      <c r="H212" s="78" t="s">
        <v>1381</v>
      </c>
      <c r="I212" s="79" t="str">
        <f t="shared" si="9"/>
        <v xml:space="preserve">- </v>
      </c>
      <c r="J212" s="80" t="s">
        <v>1381</v>
      </c>
    </row>
    <row r="213" spans="1:14" s="2" customFormat="1" ht="12">
      <c r="A213" s="1536">
        <f t="shared" si="8"/>
        <v>213</v>
      </c>
      <c r="B213" s="3"/>
      <c r="C213" s="3"/>
      <c r="D213" s="110" t="s">
        <v>79</v>
      </c>
      <c r="E213" s="576" t="s">
        <v>144</v>
      </c>
      <c r="F213" s="566"/>
      <c r="G213" s="566"/>
      <c r="H213" s="78">
        <v>907</v>
      </c>
      <c r="I213" s="79">
        <f t="shared" si="9"/>
        <v>907</v>
      </c>
      <c r="J213" s="80" t="s">
        <v>1381</v>
      </c>
    </row>
    <row r="214" spans="1:14" s="2" customFormat="1" ht="12">
      <c r="A214" s="1536">
        <f t="shared" si="8"/>
        <v>214</v>
      </c>
      <c r="B214" s="3"/>
      <c r="C214" s="3"/>
      <c r="D214" s="110" t="s">
        <v>79</v>
      </c>
      <c r="E214" s="576" t="s">
        <v>123</v>
      </c>
      <c r="F214" s="566"/>
      <c r="G214" s="566"/>
      <c r="H214" s="78" t="s">
        <v>1381</v>
      </c>
      <c r="I214" s="79" t="str">
        <f t="shared" si="9"/>
        <v xml:space="preserve">- </v>
      </c>
      <c r="J214" s="80" t="s">
        <v>1381</v>
      </c>
    </row>
    <row r="215" spans="1:14" s="2" customFormat="1" ht="12">
      <c r="A215" s="1536">
        <f t="shared" si="8"/>
        <v>215</v>
      </c>
      <c r="B215" s="3"/>
      <c r="C215" s="3"/>
      <c r="D215" s="110" t="s">
        <v>79</v>
      </c>
      <c r="E215" s="576" t="s">
        <v>125</v>
      </c>
      <c r="F215" s="566"/>
      <c r="G215" s="566"/>
      <c r="H215" s="78" t="s">
        <v>1381</v>
      </c>
      <c r="I215" s="79" t="str">
        <f t="shared" si="9"/>
        <v xml:space="preserve">- </v>
      </c>
      <c r="J215" s="80" t="s">
        <v>1381</v>
      </c>
    </row>
    <row r="216" spans="1:14" s="2" customFormat="1" ht="12">
      <c r="A216" s="1536">
        <f t="shared" si="8"/>
        <v>216</v>
      </c>
      <c r="B216" s="3"/>
      <c r="C216" s="3"/>
      <c r="D216" s="110" t="s">
        <v>79</v>
      </c>
      <c r="E216" s="576" t="s">
        <v>126</v>
      </c>
      <c r="F216" s="566"/>
      <c r="G216" s="566"/>
      <c r="H216" s="78" t="s">
        <v>1381</v>
      </c>
      <c r="I216" s="79" t="str">
        <f t="shared" si="9"/>
        <v xml:space="preserve">- </v>
      </c>
      <c r="J216" s="80" t="s">
        <v>1381</v>
      </c>
    </row>
    <row r="217" spans="1:14" s="2" customFormat="1" ht="12">
      <c r="A217" s="1536">
        <f t="shared" si="8"/>
        <v>217</v>
      </c>
      <c r="B217" s="3"/>
      <c r="C217" s="3"/>
      <c r="D217" s="110" t="s">
        <v>79</v>
      </c>
      <c r="E217" s="576" t="s">
        <v>145</v>
      </c>
      <c r="F217" s="566"/>
      <c r="G217" s="566"/>
      <c r="H217" s="102" t="s">
        <v>1381</v>
      </c>
      <c r="I217" s="103" t="str">
        <f t="shared" si="9"/>
        <v xml:space="preserve">- </v>
      </c>
      <c r="J217" s="104" t="s">
        <v>1381</v>
      </c>
    </row>
    <row r="218" spans="1:14" s="2" customFormat="1" ht="12.75" thickBot="1">
      <c r="A218" s="1536">
        <f t="shared" si="8"/>
        <v>218</v>
      </c>
      <c r="B218" s="3"/>
      <c r="C218" s="3"/>
      <c r="D218" s="110" t="s">
        <v>79</v>
      </c>
      <c r="E218" s="593" t="s">
        <v>146</v>
      </c>
      <c r="F218" s="567"/>
      <c r="G218" s="567"/>
      <c r="H218" s="98">
        <v>3417</v>
      </c>
      <c r="I218" s="88">
        <f t="shared" si="9"/>
        <v>1672</v>
      </c>
      <c r="J218" s="89">
        <v>1745</v>
      </c>
    </row>
    <row r="219" spans="1:14" s="570" customFormat="1" ht="19.5" thickTop="1">
      <c r="A219" s="1536">
        <f t="shared" si="8"/>
        <v>219</v>
      </c>
      <c r="B219" s="3"/>
      <c r="C219" s="3"/>
      <c r="D219" s="3"/>
      <c r="E219" s="111"/>
      <c r="F219" s="2"/>
      <c r="G219" s="2"/>
      <c r="H219" s="83"/>
      <c r="I219" s="82"/>
      <c r="J219" s="83"/>
      <c r="K219" s="2"/>
      <c r="L219" s="2"/>
      <c r="M219" s="2"/>
      <c r="N219" s="2"/>
    </row>
    <row r="220" spans="1:14" s="2" customFormat="1" ht="19.5" thickBot="1">
      <c r="A220" s="1536">
        <f t="shared" si="8"/>
        <v>220</v>
      </c>
      <c r="B220" s="570"/>
      <c r="C220" s="570"/>
      <c r="D220" s="1069">
        <f>D198+1</f>
        <v>3</v>
      </c>
      <c r="E220" s="570" t="s">
        <v>147</v>
      </c>
      <c r="F220" s="570"/>
      <c r="G220" s="570"/>
      <c r="H220" s="570"/>
      <c r="I220" s="570"/>
      <c r="J220" s="571" t="s">
        <v>148</v>
      </c>
      <c r="K220" s="570"/>
      <c r="L220" s="570"/>
      <c r="M220" s="570"/>
      <c r="N220" s="570"/>
    </row>
    <row r="221" spans="1:14" s="2" customFormat="1" thickTop="1" thickBot="1">
      <c r="A221" s="1536">
        <f t="shared" si="8"/>
        <v>221</v>
      </c>
      <c r="B221" s="3"/>
      <c r="C221" s="3"/>
      <c r="D221" s="3"/>
      <c r="H221" s="672">
        <v>202303</v>
      </c>
      <c r="I221" s="1173"/>
      <c r="J221" s="514">
        <v>202203</v>
      </c>
    </row>
    <row r="222" spans="1:14" s="2" customFormat="1" ht="12.75" thickTop="1">
      <c r="A222" s="1536">
        <f t="shared" si="8"/>
        <v>222</v>
      </c>
      <c r="B222" s="3"/>
      <c r="C222" s="3"/>
      <c r="D222" s="3"/>
      <c r="E222" s="73"/>
      <c r="H222" s="1174" t="s">
        <v>1380</v>
      </c>
      <c r="I222" s="573" t="s">
        <v>84</v>
      </c>
      <c r="J222" s="509" t="s">
        <v>1412</v>
      </c>
    </row>
    <row r="223" spans="1:14" s="2" customFormat="1" ht="12">
      <c r="A223" s="1536">
        <f t="shared" si="8"/>
        <v>223</v>
      </c>
      <c r="B223" s="3"/>
      <c r="C223" s="3"/>
      <c r="D223" s="3"/>
      <c r="E223" s="73"/>
      <c r="F223" s="22"/>
      <c r="G223" s="1230"/>
      <c r="H223" s="674" t="s">
        <v>79</v>
      </c>
      <c r="I223" s="1235"/>
      <c r="J223" s="507" t="s">
        <v>79</v>
      </c>
    </row>
    <row r="224" spans="1:14" s="2" customFormat="1" ht="12">
      <c r="A224" s="1536">
        <f t="shared" si="8"/>
        <v>224</v>
      </c>
      <c r="B224" s="3"/>
      <c r="C224" s="3"/>
      <c r="D224" s="3"/>
      <c r="E224" s="574" t="s">
        <v>149</v>
      </c>
      <c r="F224" s="112"/>
      <c r="G224" s="112"/>
      <c r="H224" s="84">
        <v>73023</v>
      </c>
      <c r="I224" s="82">
        <f t="shared" ref="I224:I229" si="10">IF(SUM(H224)-SUM(J224)=0,"- ",SUM(H224)-SUM(J224))</f>
        <v>-3923</v>
      </c>
      <c r="J224" s="77">
        <v>76946</v>
      </c>
    </row>
    <row r="225" spans="1:22" s="2" customFormat="1" ht="12">
      <c r="A225" s="1536">
        <f t="shared" si="8"/>
        <v>225</v>
      </c>
      <c r="B225" s="3"/>
      <c r="C225" s="3"/>
      <c r="D225" s="3"/>
      <c r="E225" s="576" t="s">
        <v>150</v>
      </c>
      <c r="F225" s="66"/>
      <c r="G225" s="66"/>
      <c r="H225" s="113">
        <v>19091</v>
      </c>
      <c r="I225" s="114">
        <f t="shared" si="10"/>
        <v>-374</v>
      </c>
      <c r="J225" s="115">
        <v>19465</v>
      </c>
    </row>
    <row r="226" spans="1:22" s="2" customFormat="1" ht="12">
      <c r="A226" s="1536">
        <f t="shared" si="8"/>
        <v>226</v>
      </c>
      <c r="B226" s="3"/>
      <c r="C226" s="3"/>
      <c r="D226" s="3"/>
      <c r="E226" s="575" t="s">
        <v>151</v>
      </c>
      <c r="F226" s="66"/>
      <c r="G226" s="66"/>
      <c r="H226" s="78">
        <v>93023</v>
      </c>
      <c r="I226" s="79">
        <f t="shared" si="10"/>
        <v>14624</v>
      </c>
      <c r="J226" s="80">
        <v>78399</v>
      </c>
    </row>
    <row r="227" spans="1:22" s="2" customFormat="1" ht="12">
      <c r="A227" s="1536">
        <f t="shared" si="8"/>
        <v>227</v>
      </c>
      <c r="B227" s="3"/>
      <c r="C227" s="3"/>
      <c r="D227" s="3"/>
      <c r="E227" s="576" t="s">
        <v>152</v>
      </c>
      <c r="F227" s="66"/>
      <c r="G227" s="66"/>
      <c r="H227" s="113">
        <v>24326</v>
      </c>
      <c r="I227" s="114">
        <f t="shared" si="10"/>
        <v>4489</v>
      </c>
      <c r="J227" s="115">
        <v>19837</v>
      </c>
    </row>
    <row r="228" spans="1:22" s="2" customFormat="1" ht="12">
      <c r="A228" s="1536">
        <f t="shared" si="8"/>
        <v>228</v>
      </c>
      <c r="B228" s="3"/>
      <c r="C228" s="3"/>
      <c r="D228" s="3"/>
      <c r="E228" s="575" t="s">
        <v>110</v>
      </c>
      <c r="F228" s="66"/>
      <c r="G228" s="66"/>
      <c r="H228" s="78">
        <v>73023</v>
      </c>
      <c r="I228" s="79">
        <f t="shared" si="10"/>
        <v>-2404</v>
      </c>
      <c r="J228" s="80">
        <v>75427</v>
      </c>
    </row>
    <row r="229" spans="1:22" s="2" customFormat="1" ht="12">
      <c r="A229" s="1536">
        <f t="shared" si="8"/>
        <v>229</v>
      </c>
      <c r="B229" s="3"/>
      <c r="C229" s="3"/>
      <c r="D229" s="3"/>
      <c r="E229" s="593" t="s">
        <v>153</v>
      </c>
      <c r="F229" s="68"/>
      <c r="G229" s="68"/>
      <c r="H229" s="116">
        <v>19091</v>
      </c>
      <c r="I229" s="117">
        <f t="shared" si="10"/>
        <v>10</v>
      </c>
      <c r="J229" s="118">
        <v>19081</v>
      </c>
      <c r="K229" s="44"/>
      <c r="L229" s="44"/>
    </row>
    <row r="230" spans="1:22" s="2" customFormat="1" ht="12">
      <c r="A230" s="1536">
        <f t="shared" si="8"/>
        <v>230</v>
      </c>
      <c r="B230" s="3"/>
      <c r="C230" s="3"/>
      <c r="D230" s="3"/>
      <c r="E230" s="594" t="s">
        <v>154</v>
      </c>
      <c r="F230" s="119"/>
      <c r="H230" s="44"/>
      <c r="I230" s="82"/>
      <c r="J230" s="82"/>
      <c r="K230" s="44"/>
      <c r="L230" s="44"/>
    </row>
    <row r="231" spans="1:22" s="124" customFormat="1" ht="15" thickBot="1">
      <c r="A231" s="1536">
        <f t="shared" si="8"/>
        <v>231</v>
      </c>
      <c r="B231" s="3"/>
      <c r="C231" s="3"/>
      <c r="D231" s="3"/>
      <c r="E231" s="595" t="s">
        <v>155</v>
      </c>
      <c r="F231" s="120"/>
      <c r="G231" s="120"/>
      <c r="H231" s="121">
        <v>3824</v>
      </c>
      <c r="I231" s="122">
        <f>IF(SUM(H231)-SUM(J231)=0,"- ",SUM(H231)-SUM(J231))</f>
        <v>-129</v>
      </c>
      <c r="J231" s="123">
        <v>3953</v>
      </c>
      <c r="K231" s="2"/>
      <c r="L231" s="2"/>
      <c r="M231" s="2"/>
      <c r="N231" s="2"/>
      <c r="O231" s="5"/>
      <c r="P231" s="5"/>
      <c r="Q231" s="5"/>
      <c r="R231" s="5"/>
      <c r="S231" s="5"/>
      <c r="T231" s="5"/>
      <c r="U231" s="5"/>
      <c r="V231" s="5"/>
    </row>
    <row r="232" spans="1:22" ht="19.5" thickTop="1">
      <c r="A232" s="1536">
        <f t="shared" si="8"/>
        <v>232</v>
      </c>
      <c r="D232" s="1069"/>
      <c r="E232" s="2"/>
      <c r="F232" s="2"/>
      <c r="G232" s="2"/>
      <c r="H232" s="2"/>
      <c r="I232" s="2"/>
      <c r="J232" s="2"/>
      <c r="O232" s="124"/>
      <c r="P232" s="124"/>
      <c r="Q232" s="124"/>
      <c r="R232" s="124"/>
      <c r="S232" s="124"/>
      <c r="T232" s="124"/>
      <c r="U232" s="124"/>
      <c r="V232" s="124"/>
    </row>
    <row r="233" spans="1:22" s="2" customFormat="1" ht="18.75">
      <c r="A233" s="1536">
        <f t="shared" si="8"/>
        <v>233</v>
      </c>
      <c r="B233" s="125"/>
      <c r="C233" s="125"/>
      <c r="D233" s="1069">
        <f>D220+1</f>
        <v>4</v>
      </c>
      <c r="E233" s="570" t="s">
        <v>156</v>
      </c>
      <c r="F233" s="5"/>
      <c r="G233" s="5"/>
      <c r="H233" s="5"/>
      <c r="I233" s="5"/>
      <c r="J233" s="5"/>
      <c r="K233" s="124"/>
      <c r="L233" s="124"/>
      <c r="M233" s="124"/>
      <c r="N233" s="124"/>
    </row>
    <row r="234" spans="1:22" s="2" customFormat="1" ht="15" thickBot="1">
      <c r="A234" s="1536">
        <f t="shared" si="8"/>
        <v>234</v>
      </c>
      <c r="B234" s="3"/>
      <c r="C234" s="3"/>
      <c r="D234" s="3"/>
      <c r="E234" s="596" t="s">
        <v>157</v>
      </c>
      <c r="F234" s="124"/>
      <c r="G234" s="124"/>
      <c r="H234" s="124"/>
      <c r="I234" s="124"/>
      <c r="J234" s="126" t="s">
        <v>158</v>
      </c>
    </row>
    <row r="235" spans="1:22" s="2" customFormat="1" thickTop="1" thickBot="1">
      <c r="A235" s="1536">
        <f t="shared" si="8"/>
        <v>235</v>
      </c>
      <c r="B235" s="3"/>
      <c r="C235" s="3"/>
      <c r="D235" s="3"/>
      <c r="H235" s="672">
        <v>202303</v>
      </c>
      <c r="I235" s="1173"/>
      <c r="J235" s="514">
        <v>202203</v>
      </c>
    </row>
    <row r="236" spans="1:22" s="2" customFormat="1" ht="12.75" thickTop="1">
      <c r="A236" s="1536">
        <f t="shared" si="8"/>
        <v>236</v>
      </c>
      <c r="B236" s="3"/>
      <c r="C236" s="3"/>
      <c r="D236" s="3"/>
      <c r="E236" s="73"/>
      <c r="H236" s="1174"/>
      <c r="I236" s="573" t="s">
        <v>84</v>
      </c>
      <c r="J236" s="509" t="s">
        <v>1412</v>
      </c>
    </row>
    <row r="237" spans="1:22" s="2" customFormat="1" ht="12">
      <c r="A237" s="1536">
        <f t="shared" si="8"/>
        <v>237</v>
      </c>
      <c r="B237" s="3"/>
      <c r="C237" s="3"/>
      <c r="D237" s="3"/>
      <c r="E237" s="73"/>
      <c r="F237" s="22"/>
      <c r="G237" s="1230"/>
      <c r="H237" s="1231" t="s">
        <v>79</v>
      </c>
      <c r="I237" s="604"/>
      <c r="J237" s="1228" t="s">
        <v>79</v>
      </c>
    </row>
    <row r="238" spans="1:22" s="2" customFormat="1" ht="12">
      <c r="A238" s="1536">
        <f t="shared" si="8"/>
        <v>238</v>
      </c>
      <c r="B238" s="3"/>
      <c r="C238" s="3"/>
      <c r="D238" s="3"/>
      <c r="E238" s="574" t="s">
        <v>159</v>
      </c>
      <c r="F238" s="597"/>
      <c r="G238" s="597"/>
      <c r="H238" s="127">
        <v>1.02</v>
      </c>
      <c r="I238" s="128">
        <f t="shared" ref="I238:I247" si="11">IF(SUM(H238)-SUM(J238)=0,"- ",SUM(H238)-SUM(J238))</f>
        <v>0.17000000000000004</v>
      </c>
      <c r="J238" s="168">
        <v>0.85</v>
      </c>
    </row>
    <row r="239" spans="1:22" s="2" customFormat="1" ht="12">
      <c r="A239" s="1536">
        <f t="shared" si="8"/>
        <v>239</v>
      </c>
      <c r="B239" s="3"/>
      <c r="C239" s="3"/>
      <c r="D239" s="3"/>
      <c r="E239" s="576" t="s">
        <v>160</v>
      </c>
      <c r="F239" s="566"/>
      <c r="G239" s="566"/>
      <c r="H239" s="130">
        <v>0.95</v>
      </c>
      <c r="I239" s="131">
        <f t="shared" si="11"/>
        <v>4.9999999999999933E-2</v>
      </c>
      <c r="J239" s="132">
        <v>0.9</v>
      </c>
    </row>
    <row r="240" spans="1:22" s="2" customFormat="1" ht="12">
      <c r="A240" s="1536">
        <f t="shared" si="8"/>
        <v>240</v>
      </c>
      <c r="B240" s="3"/>
      <c r="C240" s="3"/>
      <c r="D240" s="3"/>
      <c r="E240" s="576" t="s">
        <v>161</v>
      </c>
      <c r="F240" s="566"/>
      <c r="G240" s="566"/>
      <c r="H240" s="130">
        <v>1.96</v>
      </c>
      <c r="I240" s="131">
        <f t="shared" si="11"/>
        <v>0.43999999999999995</v>
      </c>
      <c r="J240" s="132">
        <v>1.52</v>
      </c>
    </row>
    <row r="241" spans="1:14" s="2" customFormat="1" ht="12">
      <c r="A241" s="1536">
        <f t="shared" si="8"/>
        <v>241</v>
      </c>
      <c r="B241" s="3"/>
      <c r="C241" s="3"/>
      <c r="D241" s="3"/>
      <c r="E241" s="575" t="s">
        <v>162</v>
      </c>
      <c r="F241" s="566"/>
      <c r="G241" s="566"/>
      <c r="H241" s="130">
        <v>0.53</v>
      </c>
      <c r="I241" s="131">
        <f t="shared" si="11"/>
        <v>-2.0000000000000018E-2</v>
      </c>
      <c r="J241" s="132">
        <v>0.55000000000000004</v>
      </c>
    </row>
    <row r="242" spans="1:14" s="2" customFormat="1" ht="12">
      <c r="A242" s="1536">
        <f t="shared" si="8"/>
        <v>242</v>
      </c>
      <c r="B242" s="3"/>
      <c r="C242" s="3"/>
      <c r="D242" s="3"/>
      <c r="E242" s="576" t="s">
        <v>163</v>
      </c>
      <c r="F242" s="566"/>
      <c r="G242" s="566"/>
      <c r="H242" s="130">
        <v>0.61</v>
      </c>
      <c r="I242" s="131">
        <f t="shared" si="11"/>
        <v>4.0000000000000036E-2</v>
      </c>
      <c r="J242" s="132">
        <v>0.56999999999999995</v>
      </c>
    </row>
    <row r="243" spans="1:14" s="2" customFormat="1" ht="12">
      <c r="A243" s="1536">
        <f t="shared" si="8"/>
        <v>243</v>
      </c>
      <c r="B243" s="3"/>
      <c r="C243" s="3"/>
      <c r="D243" s="3"/>
      <c r="E243" s="579" t="s">
        <v>164</v>
      </c>
      <c r="F243" s="566"/>
      <c r="G243" s="566"/>
      <c r="H243" s="130">
        <v>0.08</v>
      </c>
      <c r="I243" s="131">
        <f t="shared" si="11"/>
        <v>0.08</v>
      </c>
      <c r="J243" s="132">
        <v>0</v>
      </c>
    </row>
    <row r="244" spans="1:14" s="2" customFormat="1" ht="12">
      <c r="A244" s="1536">
        <f t="shared" si="8"/>
        <v>244</v>
      </c>
      <c r="B244" s="3"/>
      <c r="C244" s="3"/>
      <c r="D244" s="3"/>
      <c r="E244" s="579" t="s">
        <v>165</v>
      </c>
      <c r="F244" s="566"/>
      <c r="G244" s="566"/>
      <c r="H244" s="133">
        <v>0.53</v>
      </c>
      <c r="I244" s="131">
        <f t="shared" si="11"/>
        <v>-3.9999999999999925E-2</v>
      </c>
      <c r="J244" s="134">
        <v>0.56999999999999995</v>
      </c>
    </row>
    <row r="245" spans="1:14" s="2" customFormat="1" ht="12">
      <c r="A245" s="1536">
        <f t="shared" si="8"/>
        <v>245</v>
      </c>
      <c r="B245" s="3"/>
      <c r="C245" s="3"/>
      <c r="D245" s="3"/>
      <c r="E245" s="576" t="s">
        <v>166</v>
      </c>
      <c r="F245" s="566"/>
      <c r="G245" s="566"/>
      <c r="H245" s="133" t="s">
        <v>1381</v>
      </c>
      <c r="I245" s="131" t="str">
        <f t="shared" si="11"/>
        <v xml:space="preserve">- </v>
      </c>
      <c r="J245" s="134" t="s">
        <v>1381</v>
      </c>
    </row>
    <row r="246" spans="1:14" s="2" customFormat="1" ht="12">
      <c r="A246" s="1536">
        <f t="shared" si="8"/>
        <v>246</v>
      </c>
      <c r="B246" s="3"/>
      <c r="C246" s="3"/>
      <c r="D246" s="3"/>
      <c r="E246" s="575" t="s">
        <v>167</v>
      </c>
      <c r="F246" s="566"/>
      <c r="G246" s="566"/>
      <c r="H246" s="133">
        <v>0.49</v>
      </c>
      <c r="I246" s="131">
        <f t="shared" si="11"/>
        <v>0.19</v>
      </c>
      <c r="J246" s="134">
        <v>0.3</v>
      </c>
    </row>
    <row r="247" spans="1:14" ht="14.25" thickBot="1">
      <c r="A247" s="1536">
        <f t="shared" si="8"/>
        <v>247</v>
      </c>
      <c r="D247" s="3"/>
      <c r="E247" s="598" t="s">
        <v>168</v>
      </c>
      <c r="F247" s="567"/>
      <c r="G247" s="567"/>
      <c r="H247" s="135">
        <v>0.33999999999999997</v>
      </c>
      <c r="I247" s="136">
        <f t="shared" si="11"/>
        <v>9.9999999999998979E-3</v>
      </c>
      <c r="J247" s="137">
        <v>0.33000000000000007</v>
      </c>
      <c r="K247" s="2"/>
      <c r="L247" s="2"/>
      <c r="M247" s="2"/>
      <c r="N247" s="2"/>
    </row>
    <row r="248" spans="1:14" s="2" customFormat="1" ht="14.25" thickTop="1">
      <c r="A248" s="1536">
        <f t="shared" si="8"/>
        <v>248</v>
      </c>
      <c r="B248" s="3"/>
      <c r="C248" s="3"/>
      <c r="D248" s="1065"/>
      <c r="K248" s="5"/>
      <c r="L248" s="5"/>
      <c r="M248" s="5"/>
      <c r="N248" s="5"/>
    </row>
    <row r="249" spans="1:14" s="2" customFormat="1" ht="15" thickBot="1">
      <c r="A249" s="1536">
        <f t="shared" si="8"/>
        <v>249</v>
      </c>
      <c r="B249" s="3"/>
      <c r="C249" s="3"/>
      <c r="D249" s="3"/>
      <c r="E249" s="596" t="s">
        <v>169</v>
      </c>
      <c r="F249" s="124"/>
      <c r="G249" s="124"/>
      <c r="H249" s="124"/>
      <c r="I249" s="124"/>
      <c r="J249" s="126" t="s">
        <v>158</v>
      </c>
    </row>
    <row r="250" spans="1:14" s="2" customFormat="1" thickTop="1" thickBot="1">
      <c r="A250" s="1536">
        <f t="shared" si="8"/>
        <v>250</v>
      </c>
      <c r="B250" s="3"/>
      <c r="C250" s="3"/>
      <c r="D250" s="3"/>
      <c r="H250" s="672">
        <v>202303</v>
      </c>
      <c r="I250" s="1173"/>
      <c r="J250" s="514">
        <v>202203</v>
      </c>
    </row>
    <row r="251" spans="1:14" s="2" customFormat="1" ht="12.75" thickTop="1">
      <c r="A251" s="1536">
        <f t="shared" si="8"/>
        <v>251</v>
      </c>
      <c r="B251" s="3"/>
      <c r="C251" s="3"/>
      <c r="D251" s="3"/>
      <c r="E251" s="73"/>
      <c r="H251" s="1174" t="s">
        <v>1380</v>
      </c>
      <c r="I251" s="573" t="s">
        <v>84</v>
      </c>
      <c r="J251" s="509" t="s">
        <v>1412</v>
      </c>
    </row>
    <row r="252" spans="1:14" s="2" customFormat="1" ht="12">
      <c r="A252" s="1536">
        <f t="shared" si="8"/>
        <v>252</v>
      </c>
      <c r="B252" s="3"/>
      <c r="C252" s="3"/>
      <c r="D252" s="3"/>
      <c r="E252" s="73"/>
      <c r="F252" s="22"/>
      <c r="G252" s="1230"/>
      <c r="H252" s="1231" t="s">
        <v>79</v>
      </c>
      <c r="I252" s="494"/>
      <c r="J252" s="507" t="s">
        <v>79</v>
      </c>
    </row>
    <row r="253" spans="1:14" s="2" customFormat="1" ht="12">
      <c r="A253" s="1536">
        <f t="shared" si="8"/>
        <v>253</v>
      </c>
      <c r="B253" s="3"/>
      <c r="C253" s="3"/>
      <c r="D253" s="3"/>
      <c r="E253" s="574" t="s">
        <v>159</v>
      </c>
      <c r="F253" s="112"/>
      <c r="G253" s="112"/>
      <c r="H253" s="127">
        <v>0.83</v>
      </c>
      <c r="I253" s="179">
        <f t="shared" ref="I253:I262" si="12">IF(SUM(H253)-SUM(J253)=0,"- ",SUM(H253)-SUM(J253))</f>
        <v>3.9999999999999925E-2</v>
      </c>
      <c r="J253" s="129">
        <v>0.79</v>
      </c>
    </row>
    <row r="254" spans="1:14" s="2" customFormat="1" ht="12">
      <c r="A254" s="1536">
        <f t="shared" si="8"/>
        <v>254</v>
      </c>
      <c r="B254" s="3"/>
      <c r="C254" s="3"/>
      <c r="D254" s="3"/>
      <c r="E254" s="576" t="s">
        <v>160</v>
      </c>
      <c r="F254" s="66"/>
      <c r="G254" s="66"/>
      <c r="H254" s="130">
        <v>0.87</v>
      </c>
      <c r="I254" s="131">
        <f t="shared" si="12"/>
        <v>-2.0000000000000018E-2</v>
      </c>
      <c r="J254" s="132">
        <v>0.89</v>
      </c>
    </row>
    <row r="255" spans="1:14" s="2" customFormat="1" ht="12">
      <c r="A255" s="1536">
        <f t="shared" si="8"/>
        <v>255</v>
      </c>
      <c r="B255" s="3"/>
      <c r="C255" s="3"/>
      <c r="D255" s="3"/>
      <c r="E255" s="576" t="s">
        <v>161</v>
      </c>
      <c r="F255" s="66"/>
      <c r="G255" s="66"/>
      <c r="H255" s="130">
        <v>1.61</v>
      </c>
      <c r="I255" s="131">
        <f t="shared" si="12"/>
        <v>0.29000000000000004</v>
      </c>
      <c r="J255" s="132">
        <v>1.32</v>
      </c>
    </row>
    <row r="256" spans="1:14" s="2" customFormat="1" ht="12">
      <c r="A256" s="1536">
        <f t="shared" si="8"/>
        <v>256</v>
      </c>
      <c r="B256" s="3"/>
      <c r="C256" s="3"/>
      <c r="D256" s="3"/>
      <c r="E256" s="575" t="s">
        <v>162</v>
      </c>
      <c r="F256" s="66"/>
      <c r="G256" s="66"/>
      <c r="H256" s="130">
        <v>0.47</v>
      </c>
      <c r="I256" s="131">
        <f t="shared" si="12"/>
        <v>-3.0000000000000027E-2</v>
      </c>
      <c r="J256" s="132">
        <v>0.5</v>
      </c>
    </row>
    <row r="257" spans="1:14" s="2" customFormat="1" ht="12">
      <c r="A257" s="1536">
        <f t="shared" si="8"/>
        <v>257</v>
      </c>
      <c r="B257" s="3"/>
      <c r="C257" s="3"/>
      <c r="D257" s="3"/>
      <c r="E257" s="576" t="s">
        <v>163</v>
      </c>
      <c r="F257" s="66"/>
      <c r="G257" s="66"/>
      <c r="H257" s="130">
        <v>0.52</v>
      </c>
      <c r="I257" s="131">
        <f t="shared" si="12"/>
        <v>-4.9999999999999933E-2</v>
      </c>
      <c r="J257" s="132">
        <v>0.56999999999999995</v>
      </c>
    </row>
    <row r="258" spans="1:14" s="2" customFormat="1" ht="12">
      <c r="A258" s="1536">
        <f t="shared" si="8"/>
        <v>258</v>
      </c>
      <c r="B258" s="3"/>
      <c r="C258" s="3"/>
      <c r="D258" s="3"/>
      <c r="E258" s="579" t="s">
        <v>164</v>
      </c>
      <c r="F258" s="66"/>
      <c r="G258" s="66"/>
      <c r="H258" s="130">
        <v>0</v>
      </c>
      <c r="I258" s="131" t="str">
        <f t="shared" si="12"/>
        <v xml:space="preserve">- </v>
      </c>
      <c r="J258" s="132">
        <v>0</v>
      </c>
    </row>
    <row r="259" spans="1:14" s="2" customFormat="1" ht="12">
      <c r="A259" s="1536">
        <f t="shared" ref="A259:A322" si="13">A258+1</f>
        <v>259</v>
      </c>
      <c r="B259" s="3"/>
      <c r="C259" s="3"/>
      <c r="D259" s="3"/>
      <c r="E259" s="579" t="s">
        <v>165</v>
      </c>
      <c r="F259" s="66"/>
      <c r="G259" s="66"/>
      <c r="H259" s="133">
        <v>0.52</v>
      </c>
      <c r="I259" s="131">
        <f t="shared" si="12"/>
        <v>-4.9999999999999933E-2</v>
      </c>
      <c r="J259" s="134">
        <v>0.56999999999999995</v>
      </c>
    </row>
    <row r="260" spans="1:14" s="2" customFormat="1" ht="12">
      <c r="A260" s="1536">
        <f t="shared" si="13"/>
        <v>260</v>
      </c>
      <c r="B260" s="3"/>
      <c r="C260" s="3"/>
      <c r="D260" s="3"/>
      <c r="E260" s="576" t="s">
        <v>166</v>
      </c>
      <c r="F260" s="66"/>
      <c r="G260" s="66"/>
      <c r="H260" s="133" t="s">
        <v>1381</v>
      </c>
      <c r="I260" s="131" t="str">
        <f t="shared" si="12"/>
        <v xml:space="preserve">- </v>
      </c>
      <c r="J260" s="134" t="s">
        <v>1381</v>
      </c>
    </row>
    <row r="261" spans="1:14" s="2" customFormat="1" ht="12">
      <c r="A261" s="1536">
        <f t="shared" si="13"/>
        <v>261</v>
      </c>
      <c r="B261" s="3"/>
      <c r="C261" s="3"/>
      <c r="D261" s="3"/>
      <c r="E261" s="575" t="s">
        <v>167</v>
      </c>
      <c r="F261" s="66"/>
      <c r="G261" s="66"/>
      <c r="H261" s="133">
        <v>0.36</v>
      </c>
      <c r="I261" s="131">
        <f t="shared" si="12"/>
        <v>7.0000000000000007E-2</v>
      </c>
      <c r="J261" s="134">
        <v>0.28999999999999998</v>
      </c>
    </row>
    <row r="262" spans="1:14" ht="14.25" thickBot="1">
      <c r="A262" s="1536">
        <f t="shared" si="13"/>
        <v>262</v>
      </c>
      <c r="D262" s="3"/>
      <c r="E262" s="598" t="s">
        <v>168</v>
      </c>
      <c r="F262" s="68"/>
      <c r="G262" s="68"/>
      <c r="H262" s="135">
        <v>0.35</v>
      </c>
      <c r="I262" s="136">
        <f t="shared" si="12"/>
        <v>2.9999999999999916E-2</v>
      </c>
      <c r="J262" s="137">
        <v>0.32000000000000006</v>
      </c>
      <c r="K262" s="2"/>
      <c r="L262" s="2"/>
      <c r="M262" s="2"/>
      <c r="N262" s="2"/>
    </row>
    <row r="263" spans="1:14" s="2" customFormat="1" ht="19.5" thickTop="1">
      <c r="A263" s="1536">
        <f t="shared" si="13"/>
        <v>263</v>
      </c>
      <c r="B263" s="3"/>
      <c r="C263" s="3"/>
      <c r="D263" s="1069"/>
      <c r="K263" s="5"/>
      <c r="L263" s="5"/>
      <c r="M263" s="5"/>
      <c r="N263" s="5"/>
    </row>
    <row r="264" spans="1:14" s="2" customFormat="1" ht="19.5" thickBot="1">
      <c r="A264" s="1536">
        <f t="shared" si="13"/>
        <v>264</v>
      </c>
      <c r="B264" s="3"/>
      <c r="C264" s="3"/>
      <c r="D264" s="1069">
        <f>D233+1</f>
        <v>5</v>
      </c>
      <c r="E264" s="570" t="s">
        <v>170</v>
      </c>
      <c r="F264" s="5"/>
      <c r="G264" s="5"/>
      <c r="H264" s="5"/>
      <c r="I264" s="5"/>
      <c r="J264" s="571" t="s">
        <v>52</v>
      </c>
    </row>
    <row r="265" spans="1:14" s="2" customFormat="1" thickTop="1" thickBot="1">
      <c r="A265" s="1536">
        <f t="shared" si="13"/>
        <v>265</v>
      </c>
      <c r="B265" s="3"/>
      <c r="C265" s="3"/>
      <c r="D265" s="3"/>
      <c r="E265" s="73"/>
      <c r="H265" s="672">
        <v>202303</v>
      </c>
      <c r="I265" s="1173"/>
      <c r="J265" s="514">
        <v>202203</v>
      </c>
    </row>
    <row r="266" spans="1:14" s="2" customFormat="1" ht="12.75" thickTop="1">
      <c r="A266" s="1536">
        <f t="shared" si="13"/>
        <v>266</v>
      </c>
      <c r="B266" s="3"/>
      <c r="C266" s="3"/>
      <c r="D266" s="3"/>
      <c r="E266" s="73"/>
      <c r="H266" s="1174" t="s">
        <v>1380</v>
      </c>
      <c r="I266" s="573" t="s">
        <v>84</v>
      </c>
      <c r="J266" s="509" t="s">
        <v>1412</v>
      </c>
    </row>
    <row r="267" spans="1:14" s="2" customFormat="1" ht="12">
      <c r="A267" s="1536">
        <f t="shared" si="13"/>
        <v>267</v>
      </c>
      <c r="B267" s="3"/>
      <c r="C267" s="3"/>
      <c r="D267" s="3"/>
      <c r="E267" s="73"/>
      <c r="H267" s="674" t="s">
        <v>79</v>
      </c>
      <c r="I267" s="494"/>
      <c r="J267" s="507" t="s">
        <v>79</v>
      </c>
    </row>
    <row r="268" spans="1:14" s="2" customFormat="1" ht="12">
      <c r="A268" s="1536">
        <f t="shared" si="13"/>
        <v>268</v>
      </c>
      <c r="B268" s="3"/>
      <c r="C268" s="3"/>
      <c r="D268" s="3"/>
      <c r="E268" s="574" t="s">
        <v>171</v>
      </c>
      <c r="F268" s="138"/>
      <c r="G268" s="139"/>
      <c r="H268" s="84">
        <v>-19999</v>
      </c>
      <c r="I268" s="85">
        <f t="shared" ref="I268:I281" si="14">IF(SUM(H268)-SUM(J268)=0,"- ",SUM(H268)-SUM(J268))</f>
        <v>-18546</v>
      </c>
      <c r="J268" s="86">
        <v>-1453</v>
      </c>
    </row>
    <row r="269" spans="1:14" s="2" customFormat="1" ht="12">
      <c r="A269" s="1536">
        <f t="shared" si="13"/>
        <v>269</v>
      </c>
      <c r="B269" s="3"/>
      <c r="C269" s="3"/>
      <c r="D269" s="3"/>
      <c r="E269" s="576" t="s">
        <v>172</v>
      </c>
      <c r="F269" s="66"/>
      <c r="G269" s="66"/>
      <c r="H269" s="78">
        <v>2448</v>
      </c>
      <c r="I269" s="79">
        <f t="shared" si="14"/>
        <v>800</v>
      </c>
      <c r="J269" s="80">
        <v>1648</v>
      </c>
    </row>
    <row r="270" spans="1:14" s="2" customFormat="1" ht="12">
      <c r="A270" s="1536">
        <f t="shared" si="13"/>
        <v>270</v>
      </c>
      <c r="B270" s="3"/>
      <c r="C270" s="3"/>
      <c r="D270" s="3"/>
      <c r="E270" s="576" t="s">
        <v>173</v>
      </c>
      <c r="F270" s="66"/>
      <c r="G270" s="66"/>
      <c r="H270" s="78" t="s">
        <v>1381</v>
      </c>
      <c r="I270" s="79" t="str">
        <f t="shared" si="14"/>
        <v xml:space="preserve">- </v>
      </c>
      <c r="J270" s="80" t="s">
        <v>1381</v>
      </c>
    </row>
    <row r="271" spans="1:14" s="2" customFormat="1" ht="12">
      <c r="A271" s="1536">
        <f t="shared" si="13"/>
        <v>271</v>
      </c>
      <c r="B271" s="3"/>
      <c r="C271" s="3"/>
      <c r="D271" s="3"/>
      <c r="E271" s="576" t="s">
        <v>174</v>
      </c>
      <c r="F271" s="66"/>
      <c r="G271" s="66"/>
      <c r="H271" s="78">
        <v>-22446</v>
      </c>
      <c r="I271" s="79">
        <f t="shared" si="14"/>
        <v>-19354</v>
      </c>
      <c r="J271" s="80">
        <v>-3092</v>
      </c>
    </row>
    <row r="272" spans="1:14" s="2" customFormat="1" ht="12">
      <c r="A272" s="1536">
        <f t="shared" si="13"/>
        <v>272</v>
      </c>
      <c r="B272" s="3"/>
      <c r="C272" s="3"/>
      <c r="D272" s="3"/>
      <c r="E272" s="576" t="s">
        <v>175</v>
      </c>
      <c r="F272" s="66"/>
      <c r="G272" s="66"/>
      <c r="H272" s="78" t="s">
        <v>1381</v>
      </c>
      <c r="I272" s="79" t="str">
        <f t="shared" si="14"/>
        <v xml:space="preserve">- </v>
      </c>
      <c r="J272" s="80" t="s">
        <v>1381</v>
      </c>
    </row>
    <row r="273" spans="1:14" s="2" customFormat="1" ht="12">
      <c r="A273" s="1536">
        <f t="shared" si="13"/>
        <v>273</v>
      </c>
      <c r="B273" s="3"/>
      <c r="C273" s="3"/>
      <c r="D273" s="3"/>
      <c r="E273" s="576" t="s">
        <v>176</v>
      </c>
      <c r="F273" s="66"/>
      <c r="G273" s="66"/>
      <c r="H273" s="78">
        <v>-1</v>
      </c>
      <c r="I273" s="79">
        <f t="shared" si="14"/>
        <v>7</v>
      </c>
      <c r="J273" s="80">
        <v>-8</v>
      </c>
    </row>
    <row r="274" spans="1:14" s="2" customFormat="1" ht="12">
      <c r="A274" s="1536">
        <f t="shared" si="13"/>
        <v>274</v>
      </c>
      <c r="B274" s="3"/>
      <c r="C274" s="3"/>
      <c r="D274" s="3"/>
      <c r="E274" s="576" t="s">
        <v>116</v>
      </c>
      <c r="F274" s="66"/>
      <c r="G274" s="66"/>
      <c r="H274" s="78" t="s">
        <v>1381</v>
      </c>
      <c r="I274" s="79" t="str">
        <f t="shared" si="14"/>
        <v xml:space="preserve">- </v>
      </c>
      <c r="J274" s="80" t="s">
        <v>1381</v>
      </c>
    </row>
    <row r="275" spans="1:14" s="2" customFormat="1" ht="12">
      <c r="A275" s="1536">
        <f t="shared" si="13"/>
        <v>275</v>
      </c>
      <c r="B275" s="3"/>
      <c r="C275" s="3"/>
      <c r="D275" s="3"/>
      <c r="E275" s="583" t="s">
        <v>177</v>
      </c>
      <c r="F275" s="105"/>
      <c r="G275" s="105"/>
      <c r="H275" s="90" t="s">
        <v>1381</v>
      </c>
      <c r="I275" s="91" t="str">
        <f t="shared" si="14"/>
        <v xml:space="preserve">- </v>
      </c>
      <c r="J275" s="92" t="s">
        <v>1381</v>
      </c>
    </row>
    <row r="276" spans="1:14" s="2" customFormat="1" ht="12">
      <c r="A276" s="1536">
        <f t="shared" si="13"/>
        <v>276</v>
      </c>
      <c r="B276" s="3"/>
      <c r="C276" s="3"/>
      <c r="D276" s="3"/>
      <c r="E276" s="574" t="s">
        <v>178</v>
      </c>
      <c r="F276" s="64"/>
      <c r="G276" s="64"/>
      <c r="H276" s="84">
        <v>8347</v>
      </c>
      <c r="I276" s="85">
        <f t="shared" si="14"/>
        <v>5636</v>
      </c>
      <c r="J276" s="86">
        <v>2711</v>
      </c>
    </row>
    <row r="277" spans="1:14" s="2" customFormat="1" ht="12">
      <c r="A277" s="1536">
        <f t="shared" si="13"/>
        <v>277</v>
      </c>
      <c r="B277" s="3"/>
      <c r="C277" s="3"/>
      <c r="D277" s="3"/>
      <c r="E277" s="576" t="s">
        <v>172</v>
      </c>
      <c r="F277" s="66"/>
      <c r="G277" s="66"/>
      <c r="H277" s="78">
        <v>8986</v>
      </c>
      <c r="I277" s="79">
        <f t="shared" si="14"/>
        <v>2965</v>
      </c>
      <c r="J277" s="80">
        <v>6021</v>
      </c>
    </row>
    <row r="278" spans="1:14" s="2" customFormat="1" ht="12">
      <c r="A278" s="1536">
        <f t="shared" si="13"/>
        <v>278</v>
      </c>
      <c r="B278" s="3"/>
      <c r="C278" s="3"/>
      <c r="D278" s="3"/>
      <c r="E278" s="576" t="s">
        <v>174</v>
      </c>
      <c r="F278" s="66"/>
      <c r="G278" s="66"/>
      <c r="H278" s="78">
        <v>-165</v>
      </c>
      <c r="I278" s="79">
        <f t="shared" si="14"/>
        <v>47</v>
      </c>
      <c r="J278" s="80">
        <v>-212</v>
      </c>
    </row>
    <row r="279" spans="1:14" s="2" customFormat="1" ht="12">
      <c r="A279" s="1536">
        <f t="shared" si="13"/>
        <v>279</v>
      </c>
      <c r="B279" s="3"/>
      <c r="C279" s="3"/>
      <c r="D279" s="3"/>
      <c r="E279" s="576" t="s">
        <v>176</v>
      </c>
      <c r="F279" s="66"/>
      <c r="G279" s="66"/>
      <c r="H279" s="78">
        <v>-473</v>
      </c>
      <c r="I279" s="79">
        <f t="shared" si="14"/>
        <v>2625</v>
      </c>
      <c r="J279" s="80">
        <v>-3098</v>
      </c>
    </row>
    <row r="280" spans="1:14" s="2" customFormat="1" ht="12">
      <c r="A280" s="1536">
        <f t="shared" si="13"/>
        <v>280</v>
      </c>
      <c r="B280" s="3"/>
      <c r="C280" s="3"/>
      <c r="D280" s="3"/>
      <c r="E280" s="576" t="s">
        <v>116</v>
      </c>
      <c r="F280" s="66"/>
      <c r="G280" s="66"/>
      <c r="H280" s="78" t="s">
        <v>1381</v>
      </c>
      <c r="I280" s="79" t="str">
        <f t="shared" si="14"/>
        <v xml:space="preserve">- </v>
      </c>
      <c r="J280" s="80" t="s">
        <v>1381</v>
      </c>
    </row>
    <row r="281" spans="1:14" s="2" customFormat="1" ht="12">
      <c r="A281" s="1536">
        <f t="shared" si="13"/>
        <v>281</v>
      </c>
      <c r="B281" s="3"/>
      <c r="C281" s="3"/>
      <c r="D281" s="3"/>
      <c r="E281" s="593" t="s">
        <v>177</v>
      </c>
      <c r="F281" s="68"/>
      <c r="G281" s="68"/>
      <c r="H281" s="87" t="s">
        <v>1381</v>
      </c>
      <c r="I281" s="88" t="str">
        <f t="shared" si="14"/>
        <v xml:space="preserve">- </v>
      </c>
      <c r="J281" s="89" t="s">
        <v>1381</v>
      </c>
    </row>
    <row r="282" spans="1:14" s="2" customFormat="1" ht="12">
      <c r="A282" s="1536">
        <f t="shared" si="13"/>
        <v>282</v>
      </c>
      <c r="B282" s="3"/>
      <c r="C282" s="3"/>
      <c r="D282" s="3"/>
      <c r="E282" s="600" t="s">
        <v>27</v>
      </c>
      <c r="F282" s="60"/>
      <c r="G282" s="60"/>
      <c r="H282" s="140">
        <f>IF(SUM(H268)+SUM(H276)=0,"- ",SUM(H268)+SUM(H276))</f>
        <v>-11652</v>
      </c>
      <c r="I282" s="76">
        <f>IF(SUM(I268)+SUM(I276)=0,"- ",SUM(I268)+SUM(I276))</f>
        <v>-12910</v>
      </c>
      <c r="J282" s="77">
        <f>IF(SUM(J268)+SUM(J276)=0,"- ",SUM(J268)+SUM(J276))</f>
        <v>1258</v>
      </c>
    </row>
    <row r="283" spans="1:14" s="2" customFormat="1" ht="12">
      <c r="A283" s="1536">
        <f t="shared" si="13"/>
        <v>283</v>
      </c>
      <c r="B283" s="3"/>
      <c r="C283" s="3"/>
      <c r="D283" s="3"/>
      <c r="E283" s="600"/>
      <c r="F283" s="60"/>
      <c r="G283" s="60"/>
      <c r="H283" s="83"/>
      <c r="I283" s="76"/>
      <c r="J283" s="77"/>
    </row>
    <row r="284" spans="1:14">
      <c r="A284" s="1536">
        <f t="shared" si="13"/>
        <v>284</v>
      </c>
      <c r="D284" s="3"/>
      <c r="E284" s="601" t="s">
        <v>130</v>
      </c>
      <c r="F284" s="120"/>
      <c r="G284" s="120"/>
      <c r="H284" s="140">
        <v>118</v>
      </c>
      <c r="I284" s="122">
        <f>IF(SUM(H284)-SUM(J284)=0,"- ",SUM(H284)-SUM(J284))</f>
        <v>-71</v>
      </c>
      <c r="J284" s="123">
        <v>189</v>
      </c>
      <c r="K284" s="2"/>
      <c r="L284" s="2"/>
      <c r="M284" s="2"/>
      <c r="N284" s="2"/>
    </row>
    <row r="285" spans="1:14" s="2" customFormat="1" ht="12.75" thickBot="1">
      <c r="A285" s="1536">
        <f t="shared" si="13"/>
        <v>285</v>
      </c>
      <c r="B285" s="3"/>
      <c r="C285" s="3"/>
      <c r="D285" s="3"/>
      <c r="E285" s="601" t="s">
        <v>179</v>
      </c>
      <c r="F285" s="120"/>
      <c r="G285" s="120"/>
      <c r="H285" s="121">
        <f>IF(SUM(H273)+SUM(H279)=0,"- ",SUM(H273)+SUM(H279))</f>
        <v>-474</v>
      </c>
      <c r="I285" s="122">
        <f>IF(SUM(H285)-SUM(J285)=0,"- ",SUM(H285)-SUM(J285))</f>
        <v>2632</v>
      </c>
      <c r="J285" s="123">
        <f>IF(SUM(J273)+SUM(J279)=0,"- ",SUM(J273)+SUM(J279))</f>
        <v>-3106</v>
      </c>
    </row>
    <row r="286" spans="1:14" s="2" customFormat="1" ht="19.5" thickTop="1">
      <c r="A286" s="1536">
        <f t="shared" si="13"/>
        <v>286</v>
      </c>
      <c r="B286" s="3"/>
      <c r="C286" s="3"/>
      <c r="D286" s="1069"/>
      <c r="L286" s="5"/>
      <c r="M286" s="5"/>
      <c r="N286" s="5"/>
    </row>
    <row r="287" spans="1:14" s="2" customFormat="1" ht="19.5" thickBot="1">
      <c r="A287" s="1536">
        <f t="shared" si="13"/>
        <v>287</v>
      </c>
      <c r="B287" s="3"/>
      <c r="C287" s="3"/>
      <c r="D287" s="1069">
        <f>D264+1</f>
        <v>6</v>
      </c>
      <c r="E287" s="570" t="s">
        <v>180</v>
      </c>
      <c r="F287" s="5"/>
      <c r="G287" s="5"/>
      <c r="H287" s="5"/>
      <c r="I287" s="5"/>
      <c r="J287" s="5"/>
      <c r="K287" s="571" t="s">
        <v>52</v>
      </c>
    </row>
    <row r="288" spans="1:14" s="2" customFormat="1" ht="12.75" thickTop="1">
      <c r="A288" s="1536">
        <f t="shared" si="13"/>
        <v>288</v>
      </c>
      <c r="B288" s="3"/>
      <c r="C288" s="3"/>
      <c r="D288" s="3"/>
      <c r="H288" s="1175">
        <v>202303</v>
      </c>
      <c r="I288" s="1176"/>
      <c r="J288" s="1176"/>
      <c r="K288" s="1177"/>
    </row>
    <row r="289" spans="1:11" s="2" customFormat="1" ht="12">
      <c r="A289" s="1536">
        <f t="shared" si="13"/>
        <v>289</v>
      </c>
      <c r="B289" s="3"/>
      <c r="C289" s="3"/>
      <c r="D289" s="3"/>
      <c r="E289" s="73"/>
      <c r="H289" s="1178" t="s">
        <v>1380</v>
      </c>
      <c r="I289" s="1179"/>
      <c r="J289" s="1179"/>
      <c r="K289" s="1180"/>
    </row>
    <row r="290" spans="1:11" s="2" customFormat="1" ht="12">
      <c r="A290" s="1536">
        <f t="shared" si="13"/>
        <v>290</v>
      </c>
      <c r="B290" s="3"/>
      <c r="C290" s="3"/>
      <c r="D290" s="3"/>
      <c r="E290" s="73"/>
      <c r="H290" s="1575" t="s">
        <v>181</v>
      </c>
      <c r="I290" s="1181"/>
      <c r="J290" s="1581" t="s">
        <v>182</v>
      </c>
      <c r="K290" s="1577" t="s">
        <v>183</v>
      </c>
    </row>
    <row r="291" spans="1:11" s="2" customFormat="1" ht="12">
      <c r="A291" s="1536">
        <f t="shared" si="13"/>
        <v>291</v>
      </c>
      <c r="B291" s="3"/>
      <c r="C291" s="3"/>
      <c r="D291" s="3"/>
      <c r="E291" s="73"/>
      <c r="F291" s="22"/>
      <c r="G291" s="22"/>
      <c r="H291" s="1576"/>
      <c r="I291" s="1182" t="s">
        <v>184</v>
      </c>
      <c r="J291" s="1582"/>
      <c r="K291" s="1578"/>
    </row>
    <row r="292" spans="1:11" s="2" customFormat="1" ht="12">
      <c r="A292" s="1536">
        <f t="shared" si="13"/>
        <v>292</v>
      </c>
      <c r="B292" s="3"/>
      <c r="C292" s="3"/>
      <c r="D292" s="3"/>
      <c r="E292" s="574" t="s">
        <v>185</v>
      </c>
      <c r="F292" s="605"/>
      <c r="G292" s="606"/>
      <c r="H292" s="141">
        <v>-181</v>
      </c>
      <c r="I292" s="142">
        <f t="shared" ref="I292" si="15">IF(H292="- ","- ",IF(SUM(H292)-SUM(H304)=0,"- ",SUM(H292)-SUM(H304)))</f>
        <v>-292</v>
      </c>
      <c r="J292" s="143" t="s">
        <v>1381</v>
      </c>
      <c r="K292" s="144">
        <v>-181</v>
      </c>
    </row>
    <row r="293" spans="1:11" s="2" customFormat="1" ht="12">
      <c r="A293" s="1536">
        <f t="shared" si="13"/>
        <v>293</v>
      </c>
      <c r="B293" s="3"/>
      <c r="C293" s="3"/>
      <c r="D293" s="3"/>
      <c r="E293" s="587" t="s">
        <v>186</v>
      </c>
      <c r="F293" s="566"/>
      <c r="G293" s="607"/>
      <c r="H293" s="145">
        <v>101997</v>
      </c>
      <c r="I293" s="146">
        <f>IF(H293="- ","- ",IF(SUM(H293)-SUM(H305)=0,"- ",SUM(H293)-SUM(H305)))</f>
        <v>-46103</v>
      </c>
      <c r="J293" s="147">
        <v>181450</v>
      </c>
      <c r="K293" s="148">
        <v>-79453</v>
      </c>
    </row>
    <row r="294" spans="1:11" s="2" customFormat="1" ht="12">
      <c r="A294" s="1536">
        <f t="shared" si="13"/>
        <v>294</v>
      </c>
      <c r="B294" s="3"/>
      <c r="C294" s="3"/>
      <c r="D294" s="3"/>
      <c r="E294" s="576" t="s">
        <v>187</v>
      </c>
      <c r="F294" s="566"/>
      <c r="G294" s="607"/>
      <c r="H294" s="145">
        <v>150356</v>
      </c>
      <c r="I294" s="146">
        <f t="shared" ref="I294:I298" si="16">IF(H294="- ","- ",IF(SUM(H294)-SUM(H306)=0,"- ",SUM(H294)-SUM(H306)))</f>
        <v>5861</v>
      </c>
      <c r="J294" s="147">
        <v>152446</v>
      </c>
      <c r="K294" s="148">
        <v>-2090</v>
      </c>
    </row>
    <row r="295" spans="1:11" s="2" customFormat="1" ht="12">
      <c r="A295" s="1536">
        <f t="shared" si="13"/>
        <v>295</v>
      </c>
      <c r="B295" s="3"/>
      <c r="C295" s="3"/>
      <c r="D295" s="3"/>
      <c r="E295" s="576" t="s">
        <v>188</v>
      </c>
      <c r="F295" s="566"/>
      <c r="G295" s="607"/>
      <c r="H295" s="145">
        <v>-11455</v>
      </c>
      <c r="I295" s="146">
        <f t="shared" si="16"/>
        <v>-3128</v>
      </c>
      <c r="J295" s="147">
        <v>4729</v>
      </c>
      <c r="K295" s="148">
        <v>-16184</v>
      </c>
    </row>
    <row r="296" spans="1:11" s="2" customFormat="1" ht="12">
      <c r="A296" s="1536">
        <f t="shared" si="13"/>
        <v>296</v>
      </c>
      <c r="B296" s="3"/>
      <c r="C296" s="3"/>
      <c r="D296" s="3"/>
      <c r="E296" s="576" t="s">
        <v>189</v>
      </c>
      <c r="F296" s="566"/>
      <c r="G296" s="607"/>
      <c r="H296" s="145">
        <v>-36903</v>
      </c>
      <c r="I296" s="146">
        <f t="shared" si="16"/>
        <v>-48836</v>
      </c>
      <c r="J296" s="147">
        <v>24275</v>
      </c>
      <c r="K296" s="148">
        <v>-61178</v>
      </c>
    </row>
    <row r="297" spans="1:11" s="2" customFormat="1">
      <c r="A297" s="1536">
        <f t="shared" si="13"/>
        <v>297</v>
      </c>
      <c r="B297" s="3"/>
      <c r="C297" s="3"/>
      <c r="D297" s="3"/>
      <c r="E297" s="1565" t="s">
        <v>190</v>
      </c>
      <c r="F297" s="1566"/>
      <c r="G297" s="1567"/>
      <c r="H297" s="145">
        <v>-30020</v>
      </c>
      <c r="I297" s="146">
        <f t="shared" si="16"/>
        <v>-15471</v>
      </c>
      <c r="J297" s="147">
        <v>710</v>
      </c>
      <c r="K297" s="148">
        <v>-30730</v>
      </c>
    </row>
    <row r="298" spans="1:11" s="2" customFormat="1" ht="12.75" thickBot="1">
      <c r="A298" s="1536">
        <f t="shared" si="13"/>
        <v>298</v>
      </c>
      <c r="B298" s="3"/>
      <c r="C298" s="3"/>
      <c r="D298" s="3"/>
      <c r="E298" s="608" t="s">
        <v>27</v>
      </c>
      <c r="F298" s="567"/>
      <c r="G298" s="609"/>
      <c r="H298" s="149">
        <v>101816</v>
      </c>
      <c r="I298" s="150">
        <f t="shared" si="16"/>
        <v>-46395</v>
      </c>
      <c r="J298" s="151">
        <v>181450</v>
      </c>
      <c r="K298" s="152">
        <v>-79634</v>
      </c>
    </row>
    <row r="299" spans="1:11" s="2" customFormat="1" ht="12.75" thickTop="1">
      <c r="A299" s="1536">
        <f t="shared" si="13"/>
        <v>299</v>
      </c>
      <c r="B299" s="3"/>
      <c r="C299" s="3"/>
      <c r="D299" s="3"/>
      <c r="K299" s="571" t="s">
        <v>52</v>
      </c>
    </row>
    <row r="300" spans="1:11" s="2" customFormat="1" ht="12">
      <c r="A300" s="1536">
        <f t="shared" si="13"/>
        <v>300</v>
      </c>
      <c r="B300" s="3"/>
      <c r="C300" s="3"/>
      <c r="D300" s="3"/>
      <c r="H300" s="610">
        <v>202203</v>
      </c>
      <c r="I300" s="610"/>
      <c r="J300" s="611"/>
      <c r="K300" s="611"/>
    </row>
    <row r="301" spans="1:11" s="2" customFormat="1" ht="12">
      <c r="A301" s="1536">
        <f t="shared" si="13"/>
        <v>301</v>
      </c>
      <c r="B301" s="3"/>
      <c r="C301" s="3"/>
      <c r="D301" s="3"/>
      <c r="H301" s="612" t="s">
        <v>1412</v>
      </c>
      <c r="I301" s="612"/>
      <c r="J301" s="602"/>
      <c r="K301" s="602"/>
    </row>
    <row r="302" spans="1:11" s="2" customFormat="1" ht="12">
      <c r="A302" s="1536">
        <f t="shared" si="13"/>
        <v>302</v>
      </c>
      <c r="B302" s="3"/>
      <c r="C302" s="3"/>
      <c r="D302" s="3"/>
      <c r="H302" s="1558" t="s">
        <v>181</v>
      </c>
      <c r="I302" s="513"/>
      <c r="J302" s="1568" t="s">
        <v>182</v>
      </c>
      <c r="K302" s="1568" t="s">
        <v>183</v>
      </c>
    </row>
    <row r="303" spans="1:11" s="2" customFormat="1" ht="12">
      <c r="A303" s="1536">
        <f t="shared" si="13"/>
        <v>303</v>
      </c>
      <c r="B303" s="3"/>
      <c r="C303" s="3"/>
      <c r="D303" s="3"/>
      <c r="H303" s="1559"/>
      <c r="I303" s="516"/>
      <c r="J303" s="1569"/>
      <c r="K303" s="1569"/>
    </row>
    <row r="304" spans="1:11" s="2" customFormat="1" ht="12">
      <c r="A304" s="1536">
        <f t="shared" si="13"/>
        <v>304</v>
      </c>
      <c r="B304" s="3"/>
      <c r="C304" s="3"/>
      <c r="D304" s="3"/>
      <c r="E304" s="574" t="s">
        <v>185</v>
      </c>
      <c r="F304" s="592"/>
      <c r="G304" s="592"/>
      <c r="H304" s="65">
        <v>111</v>
      </c>
      <c r="I304" s="65"/>
      <c r="J304" s="65">
        <v>111</v>
      </c>
      <c r="K304" s="65" t="s">
        <v>1381</v>
      </c>
    </row>
    <row r="305" spans="1:14" s="2" customFormat="1" ht="12">
      <c r="A305" s="1536">
        <f t="shared" si="13"/>
        <v>305</v>
      </c>
      <c r="B305" s="3"/>
      <c r="C305" s="3"/>
      <c r="D305" s="3"/>
      <c r="E305" s="587" t="s">
        <v>186</v>
      </c>
      <c r="F305" s="566"/>
      <c r="G305" s="566"/>
      <c r="H305" s="67">
        <v>148100</v>
      </c>
      <c r="I305" s="67"/>
      <c r="J305" s="67">
        <v>189829</v>
      </c>
      <c r="K305" s="67">
        <v>-41729</v>
      </c>
    </row>
    <row r="306" spans="1:14" s="2" customFormat="1" ht="12">
      <c r="A306" s="1536">
        <f t="shared" si="13"/>
        <v>306</v>
      </c>
      <c r="B306" s="3"/>
      <c r="C306" s="3"/>
      <c r="D306" s="3"/>
      <c r="E306" s="576" t="s">
        <v>187</v>
      </c>
      <c r="F306" s="566"/>
      <c r="G306" s="566"/>
      <c r="H306" s="67">
        <v>144495</v>
      </c>
      <c r="I306" s="67"/>
      <c r="J306" s="67">
        <v>147862</v>
      </c>
      <c r="K306" s="67">
        <v>-3367</v>
      </c>
    </row>
    <row r="307" spans="1:14" s="2" customFormat="1" ht="12">
      <c r="A307" s="1536">
        <f t="shared" si="13"/>
        <v>307</v>
      </c>
      <c r="B307" s="3"/>
      <c r="C307" s="3"/>
      <c r="D307" s="3"/>
      <c r="E307" s="576" t="s">
        <v>188</v>
      </c>
      <c r="F307" s="566"/>
      <c r="G307" s="566"/>
      <c r="H307" s="67">
        <v>-8327</v>
      </c>
      <c r="I307" s="67"/>
      <c r="J307" s="67">
        <v>1094</v>
      </c>
      <c r="K307" s="67">
        <v>-9421</v>
      </c>
    </row>
    <row r="308" spans="1:14" s="2" customFormat="1" ht="12">
      <c r="A308" s="1536">
        <f t="shared" si="13"/>
        <v>308</v>
      </c>
      <c r="B308" s="3"/>
      <c r="C308" s="3"/>
      <c r="D308" s="3"/>
      <c r="E308" s="576" t="s">
        <v>189</v>
      </c>
      <c r="F308" s="566"/>
      <c r="G308" s="566"/>
      <c r="H308" s="67">
        <v>11933</v>
      </c>
      <c r="I308" s="67"/>
      <c r="J308" s="67">
        <v>40872</v>
      </c>
      <c r="K308" s="67">
        <v>-28939</v>
      </c>
    </row>
    <row r="309" spans="1:14">
      <c r="A309" s="1536">
        <f t="shared" si="13"/>
        <v>309</v>
      </c>
      <c r="D309" s="3"/>
      <c r="E309" s="1565" t="s">
        <v>190</v>
      </c>
      <c r="F309" s="1566"/>
      <c r="G309" s="1566"/>
      <c r="H309" s="67">
        <v>-14549</v>
      </c>
      <c r="I309" s="67"/>
      <c r="J309" s="67">
        <v>1201</v>
      </c>
      <c r="K309" s="67">
        <v>-15750</v>
      </c>
      <c r="L309" s="2"/>
      <c r="M309" s="2"/>
      <c r="N309" s="2"/>
    </row>
    <row r="310" spans="1:14">
      <c r="A310" s="1536">
        <f t="shared" si="13"/>
        <v>310</v>
      </c>
      <c r="D310" s="3"/>
      <c r="E310" s="608" t="s">
        <v>27</v>
      </c>
      <c r="F310" s="567"/>
      <c r="G310" s="567"/>
      <c r="H310" s="69">
        <v>148211</v>
      </c>
      <c r="I310" s="69"/>
      <c r="J310" s="69">
        <v>189940</v>
      </c>
      <c r="K310" s="69">
        <v>-41729</v>
      </c>
      <c r="L310" s="2"/>
      <c r="M310" s="2"/>
      <c r="N310" s="2"/>
    </row>
    <row r="311" spans="1:14">
      <c r="A311" s="1536">
        <f t="shared" si="13"/>
        <v>311</v>
      </c>
      <c r="D311" s="3"/>
      <c r="E311" s="2"/>
      <c r="F311" s="2"/>
      <c r="G311" s="2"/>
      <c r="H311" s="2"/>
      <c r="I311" s="2"/>
      <c r="J311" s="2"/>
      <c r="K311" s="2"/>
    </row>
    <row r="312" spans="1:14" s="2" customFormat="1" ht="18.75">
      <c r="A312" s="1536">
        <f t="shared" si="13"/>
        <v>312</v>
      </c>
      <c r="B312" s="3"/>
      <c r="C312" s="3"/>
      <c r="D312" s="1069">
        <f>D287+1</f>
        <v>7</v>
      </c>
      <c r="E312" s="570" t="s">
        <v>191</v>
      </c>
      <c r="F312" s="5"/>
      <c r="G312" s="5"/>
      <c r="H312" s="5"/>
      <c r="I312" s="5"/>
      <c r="J312" s="5"/>
      <c r="K312" s="5"/>
      <c r="L312" s="5"/>
      <c r="M312" s="5"/>
      <c r="N312" s="5"/>
    </row>
    <row r="313" spans="1:14" s="2" customFormat="1">
      <c r="A313" s="1536">
        <f t="shared" si="13"/>
        <v>313</v>
      </c>
      <c r="B313" s="3"/>
      <c r="C313" s="3"/>
      <c r="D313" s="1065"/>
      <c r="E313" s="5"/>
      <c r="F313" s="5"/>
      <c r="G313" s="5"/>
      <c r="H313" s="5"/>
      <c r="I313" s="5"/>
      <c r="J313" s="5"/>
      <c r="K313" s="5"/>
      <c r="L313" s="5"/>
      <c r="M313" s="5"/>
      <c r="N313" s="5"/>
    </row>
    <row r="314" spans="1:14" s="2" customFormat="1" ht="17.25" thickBot="1">
      <c r="A314" s="1536">
        <f t="shared" si="13"/>
        <v>314</v>
      </c>
      <c r="B314" s="3"/>
      <c r="C314" s="3"/>
      <c r="D314" s="1065"/>
      <c r="E314" s="613" t="s">
        <v>192</v>
      </c>
      <c r="F314" s="5"/>
      <c r="G314" s="5"/>
      <c r="H314" s="5"/>
      <c r="I314" s="5"/>
      <c r="J314" s="5"/>
      <c r="K314" s="5"/>
    </row>
    <row r="315" spans="1:14" s="2" customFormat="1" thickTop="1" thickBot="1">
      <c r="A315" s="1536">
        <f t="shared" si="13"/>
        <v>315</v>
      </c>
      <c r="B315" s="3"/>
      <c r="C315" s="3"/>
      <c r="D315" s="3"/>
      <c r="E315" s="73"/>
      <c r="H315" s="672">
        <v>202303</v>
      </c>
      <c r="I315" s="673"/>
      <c r="J315" s="513">
        <v>202203</v>
      </c>
    </row>
    <row r="316" spans="1:14" s="2" customFormat="1" ht="12.75" thickTop="1">
      <c r="A316" s="1536">
        <f t="shared" si="13"/>
        <v>316</v>
      </c>
      <c r="B316" s="3"/>
      <c r="C316" s="3"/>
      <c r="D316" s="3"/>
      <c r="E316" s="73"/>
      <c r="H316" s="1174" t="s">
        <v>1380</v>
      </c>
      <c r="I316" s="573" t="s">
        <v>193</v>
      </c>
      <c r="J316" s="516" t="s">
        <v>1412</v>
      </c>
    </row>
    <row r="317" spans="1:14" s="2" customFormat="1" ht="12">
      <c r="A317" s="1536">
        <f t="shared" si="13"/>
        <v>317</v>
      </c>
      <c r="B317" s="3"/>
      <c r="C317" s="3"/>
      <c r="D317" s="3"/>
      <c r="E317" s="574" t="s">
        <v>194</v>
      </c>
      <c r="F317" s="617"/>
      <c r="G317" s="617"/>
      <c r="H317" s="153" t="s">
        <v>1382</v>
      </c>
      <c r="I317" s="154"/>
      <c r="J317" s="155" t="s">
        <v>1382</v>
      </c>
    </row>
    <row r="318" spans="1:14" s="2" customFormat="1" ht="12">
      <c r="A318" s="1536">
        <f t="shared" si="13"/>
        <v>318</v>
      </c>
      <c r="B318" s="3"/>
      <c r="C318" s="3"/>
      <c r="D318" s="3"/>
      <c r="E318" s="575" t="s">
        <v>195</v>
      </c>
      <c r="F318" s="618"/>
      <c r="G318" s="618"/>
      <c r="H318" s="156" t="s">
        <v>1383</v>
      </c>
      <c r="I318" s="157"/>
      <c r="J318" s="158" t="s">
        <v>1383</v>
      </c>
    </row>
    <row r="319" spans="1:14" s="2" customFormat="1" ht="12">
      <c r="A319" s="1536">
        <f t="shared" si="13"/>
        <v>319</v>
      </c>
      <c r="B319" s="3"/>
      <c r="C319" s="3"/>
      <c r="D319" s="3"/>
      <c r="E319" s="619" t="s">
        <v>196</v>
      </c>
      <c r="F319" s="620"/>
      <c r="G319" s="620"/>
      <c r="H319" s="159" t="s">
        <v>1384</v>
      </c>
      <c r="I319" s="160"/>
      <c r="J319" s="161" t="s">
        <v>1384</v>
      </c>
    </row>
    <row r="320" spans="1:14">
      <c r="A320" s="1536">
        <f t="shared" si="13"/>
        <v>320</v>
      </c>
      <c r="D320" s="3"/>
      <c r="E320" s="575" t="s">
        <v>197</v>
      </c>
      <c r="F320" s="566"/>
      <c r="G320" s="566"/>
      <c r="H320" s="156" t="s">
        <v>1385</v>
      </c>
      <c r="I320" s="157"/>
      <c r="J320" s="158" t="s">
        <v>1385</v>
      </c>
      <c r="L320" s="2"/>
      <c r="M320" s="2"/>
      <c r="N320" s="2"/>
    </row>
    <row r="321" spans="1:14">
      <c r="A321" s="1536">
        <f t="shared" si="13"/>
        <v>321</v>
      </c>
      <c r="D321" s="3"/>
      <c r="E321" s="621" t="s">
        <v>198</v>
      </c>
      <c r="F321" s="508"/>
      <c r="G321" s="508"/>
      <c r="H321" s="162" t="s">
        <v>1381</v>
      </c>
      <c r="I321" s="154"/>
      <c r="J321" s="163" t="s">
        <v>1381</v>
      </c>
      <c r="L321" s="2"/>
      <c r="M321" s="2"/>
      <c r="N321" s="2"/>
    </row>
    <row r="322" spans="1:14" s="2" customFormat="1" ht="14.25" thickBot="1">
      <c r="A322" s="1536">
        <f t="shared" si="13"/>
        <v>322</v>
      </c>
      <c r="B322" s="3"/>
      <c r="C322" s="3"/>
      <c r="D322" s="3"/>
      <c r="E322" s="622" t="s">
        <v>199</v>
      </c>
      <c r="F322" s="510"/>
      <c r="G322" s="510"/>
      <c r="H322" s="164" t="s">
        <v>1386</v>
      </c>
      <c r="I322" s="165"/>
      <c r="J322" s="166" t="s">
        <v>1386</v>
      </c>
      <c r="L322" s="5"/>
      <c r="M322" s="5"/>
      <c r="N322" s="5"/>
    </row>
    <row r="323" spans="1:14" s="2" customFormat="1" ht="14.25" thickTop="1">
      <c r="A323" s="1536">
        <f t="shared" ref="A323:A386" si="17">A322+1</f>
        <v>323</v>
      </c>
      <c r="B323" s="3"/>
      <c r="C323" s="3"/>
      <c r="D323" s="1065"/>
      <c r="E323" s="167"/>
      <c r="F323" s="5"/>
      <c r="G323" s="5"/>
      <c r="H323" s="168"/>
      <c r="I323" s="82"/>
      <c r="J323" s="168"/>
      <c r="K323" s="168"/>
      <c r="L323" s="5"/>
      <c r="M323" s="5"/>
      <c r="N323" s="5"/>
    </row>
    <row r="324" spans="1:14" s="2" customFormat="1" ht="17.25" thickBot="1">
      <c r="A324" s="1536">
        <f t="shared" si="17"/>
        <v>324</v>
      </c>
      <c r="B324" s="3"/>
      <c r="C324" s="3"/>
      <c r="D324" s="1065"/>
      <c r="E324" s="613" t="s">
        <v>200</v>
      </c>
      <c r="F324" s="5"/>
      <c r="G324" s="5"/>
      <c r="H324" s="5"/>
      <c r="I324" s="5"/>
      <c r="J324" s="623" t="s">
        <v>201</v>
      </c>
      <c r="K324" s="5"/>
    </row>
    <row r="325" spans="1:14" s="2" customFormat="1" thickTop="1" thickBot="1">
      <c r="A325" s="1536">
        <f t="shared" si="17"/>
        <v>325</v>
      </c>
      <c r="B325" s="3"/>
      <c r="C325" s="3"/>
      <c r="D325" s="3"/>
      <c r="E325" s="73"/>
      <c r="H325" s="672">
        <v>202303</v>
      </c>
      <c r="I325" s="673"/>
      <c r="J325" s="513">
        <v>202203</v>
      </c>
    </row>
    <row r="326" spans="1:14" s="2" customFormat="1" ht="12.75" thickTop="1">
      <c r="A326" s="1536">
        <f t="shared" si="17"/>
        <v>326</v>
      </c>
      <c r="B326" s="3"/>
      <c r="C326" s="3"/>
      <c r="D326" s="3"/>
      <c r="E326" s="508" t="s">
        <v>202</v>
      </c>
      <c r="H326" s="1174" t="s">
        <v>1380</v>
      </c>
      <c r="I326" s="573" t="s">
        <v>193</v>
      </c>
      <c r="J326" s="516" t="s">
        <v>1412</v>
      </c>
    </row>
    <row r="327" spans="1:14" s="2" customFormat="1" ht="12">
      <c r="A327" s="1536">
        <f t="shared" si="17"/>
        <v>327</v>
      </c>
      <c r="B327" s="3"/>
      <c r="C327" s="3"/>
      <c r="D327" s="3"/>
      <c r="E327" s="624" t="s">
        <v>203</v>
      </c>
      <c r="F327" s="169"/>
      <c r="G327" s="169"/>
      <c r="H327" s="127">
        <v>11.63</v>
      </c>
      <c r="I327" s="82">
        <f>IF(SUM(H327)-SUM(J327)=0,"- ",SUM(H327)-SUM(J327))</f>
        <v>-0.47999999999999865</v>
      </c>
      <c r="J327" s="129">
        <v>12.11</v>
      </c>
    </row>
    <row r="328" spans="1:14" s="2" customFormat="1" ht="12">
      <c r="A328" s="1536">
        <f t="shared" si="17"/>
        <v>328</v>
      </c>
      <c r="B328" s="3"/>
      <c r="C328" s="3"/>
      <c r="D328" s="3"/>
      <c r="E328" s="625" t="s">
        <v>204</v>
      </c>
      <c r="F328" s="170"/>
      <c r="G328" s="170"/>
      <c r="H328" s="130">
        <v>11.54</v>
      </c>
      <c r="I328" s="79">
        <f t="shared" ref="I328:I335" si="18">IF(SUM(H328)-SUM(J328)=0,"- ",SUM(H328)-SUM(J328))</f>
        <v>-0.40000000000000036</v>
      </c>
      <c r="J328" s="132">
        <v>11.94</v>
      </c>
    </row>
    <row r="329" spans="1:14" s="2" customFormat="1" ht="12">
      <c r="A329" s="1536">
        <f t="shared" si="17"/>
        <v>329</v>
      </c>
      <c r="B329" s="3"/>
      <c r="C329" s="3"/>
      <c r="D329" s="3"/>
      <c r="E329" s="625" t="s">
        <v>205</v>
      </c>
      <c r="F329" s="170"/>
      <c r="G329" s="170"/>
      <c r="H329" s="130">
        <v>11.54</v>
      </c>
      <c r="I329" s="79">
        <f t="shared" si="18"/>
        <v>-0.40000000000000036</v>
      </c>
      <c r="J329" s="132">
        <v>11.94</v>
      </c>
    </row>
    <row r="330" spans="1:14" s="2" customFormat="1" ht="12">
      <c r="A330" s="1536">
        <f t="shared" si="17"/>
        <v>330</v>
      </c>
      <c r="B330" s="3"/>
      <c r="C330" s="3"/>
      <c r="D330" s="3"/>
      <c r="E330" s="626" t="s">
        <v>206</v>
      </c>
      <c r="F330" s="170"/>
      <c r="G330" s="170"/>
      <c r="H330" s="171">
        <v>1012500</v>
      </c>
      <c r="I330" s="79">
        <f t="shared" si="18"/>
        <v>-11800</v>
      </c>
      <c r="J330" s="67">
        <v>1024300</v>
      </c>
    </row>
    <row r="331" spans="1:14" s="2" customFormat="1" ht="12">
      <c r="A331" s="1536">
        <f t="shared" si="17"/>
        <v>331</v>
      </c>
      <c r="B331" s="3"/>
      <c r="C331" s="3"/>
      <c r="D331" s="3"/>
      <c r="E331" s="625" t="s">
        <v>207</v>
      </c>
      <c r="F331" s="170"/>
      <c r="G331" s="170"/>
      <c r="H331" s="171">
        <v>1003900</v>
      </c>
      <c r="I331" s="79">
        <f t="shared" si="18"/>
        <v>-5900</v>
      </c>
      <c r="J331" s="67">
        <v>1009800</v>
      </c>
    </row>
    <row r="332" spans="1:14" s="2" customFormat="1" ht="12">
      <c r="A332" s="1536">
        <f t="shared" si="17"/>
        <v>332</v>
      </c>
      <c r="B332" s="3"/>
      <c r="C332" s="3"/>
      <c r="D332" s="3"/>
      <c r="E332" s="627" t="s">
        <v>208</v>
      </c>
      <c r="F332" s="170"/>
      <c r="G332" s="170"/>
      <c r="H332" s="171">
        <v>1003900</v>
      </c>
      <c r="I332" s="79">
        <f t="shared" si="18"/>
        <v>-5900</v>
      </c>
      <c r="J332" s="67">
        <v>1009800</v>
      </c>
    </row>
    <row r="333" spans="1:14" s="2" customFormat="1" ht="12">
      <c r="A333" s="1536">
        <f t="shared" si="17"/>
        <v>333</v>
      </c>
      <c r="B333" s="3"/>
      <c r="C333" s="3"/>
      <c r="D333" s="3"/>
      <c r="E333" s="627" t="s">
        <v>209</v>
      </c>
      <c r="F333" s="170"/>
      <c r="G333" s="170"/>
      <c r="H333" s="171" t="s">
        <v>1381</v>
      </c>
      <c r="I333" s="79" t="str">
        <f t="shared" si="18"/>
        <v xml:space="preserve">- </v>
      </c>
      <c r="J333" s="67" t="s">
        <v>1381</v>
      </c>
    </row>
    <row r="334" spans="1:14" s="2" customFormat="1" ht="12">
      <c r="A334" s="1536">
        <f t="shared" si="17"/>
        <v>334</v>
      </c>
      <c r="B334" s="3"/>
      <c r="C334" s="3"/>
      <c r="D334" s="3"/>
      <c r="E334" s="626" t="s">
        <v>210</v>
      </c>
      <c r="F334" s="170"/>
      <c r="G334" s="170"/>
      <c r="H334" s="171">
        <v>8698600</v>
      </c>
      <c r="I334" s="79">
        <f t="shared" si="18"/>
        <v>242700</v>
      </c>
      <c r="J334" s="67">
        <v>8455900</v>
      </c>
    </row>
    <row r="335" spans="1:14" s="2" customFormat="1" ht="12.75" thickBot="1">
      <c r="A335" s="1536">
        <f t="shared" si="17"/>
        <v>335</v>
      </c>
      <c r="B335" s="3"/>
      <c r="C335" s="3"/>
      <c r="D335" s="3"/>
      <c r="E335" s="628" t="s">
        <v>211</v>
      </c>
      <c r="F335" s="172"/>
      <c r="G335" s="172"/>
      <c r="H335" s="173">
        <v>695800</v>
      </c>
      <c r="I335" s="88">
        <f t="shared" si="18"/>
        <v>19400</v>
      </c>
      <c r="J335" s="69">
        <v>676400</v>
      </c>
    </row>
    <row r="336" spans="1:14" s="2" customFormat="1" thickTop="1" thickBot="1">
      <c r="A336" s="1536">
        <f t="shared" si="17"/>
        <v>336</v>
      </c>
      <c r="B336" s="3"/>
      <c r="C336" s="3"/>
      <c r="D336" s="3"/>
      <c r="J336" s="623" t="s">
        <v>201</v>
      </c>
    </row>
    <row r="337" spans="1:14" s="2" customFormat="1" thickTop="1" thickBot="1">
      <c r="A337" s="1536">
        <f t="shared" si="17"/>
        <v>337</v>
      </c>
      <c r="B337" s="3"/>
      <c r="C337" s="3"/>
      <c r="D337" s="3"/>
      <c r="H337" s="672">
        <v>202303</v>
      </c>
      <c r="I337" s="673"/>
      <c r="J337" s="513">
        <v>202203</v>
      </c>
    </row>
    <row r="338" spans="1:14" s="2" customFormat="1" ht="12.75" thickTop="1">
      <c r="A338" s="1536">
        <f t="shared" si="17"/>
        <v>338</v>
      </c>
      <c r="B338" s="3"/>
      <c r="C338" s="3"/>
      <c r="D338" s="3"/>
      <c r="E338" s="508" t="s">
        <v>83</v>
      </c>
      <c r="H338" s="1174" t="s">
        <v>1380</v>
      </c>
      <c r="I338" s="573" t="s">
        <v>193</v>
      </c>
      <c r="J338" s="516" t="s">
        <v>1412</v>
      </c>
    </row>
    <row r="339" spans="1:14" s="2" customFormat="1" ht="12">
      <c r="A339" s="1536">
        <f t="shared" si="17"/>
        <v>339</v>
      </c>
      <c r="B339" s="3"/>
      <c r="C339" s="3"/>
      <c r="D339" s="3"/>
      <c r="E339" s="624" t="s">
        <v>212</v>
      </c>
      <c r="F339" s="169"/>
      <c r="G339" s="169"/>
      <c r="H339" s="127">
        <v>11.02</v>
      </c>
      <c r="I339" s="82">
        <f t="shared" ref="I339:I347" si="19">IF(SUM(H339)-SUM(J339)=0,"- ",SUM(H339)-SUM(J339))</f>
        <v>-0.41999999999999993</v>
      </c>
      <c r="J339" s="129">
        <v>11.44</v>
      </c>
    </row>
    <row r="340" spans="1:14" s="2" customFormat="1" ht="12">
      <c r="A340" s="1536">
        <f t="shared" si="17"/>
        <v>340</v>
      </c>
      <c r="B340" s="3"/>
      <c r="C340" s="3"/>
      <c r="D340" s="3"/>
      <c r="E340" s="625" t="s">
        <v>213</v>
      </c>
      <c r="F340" s="170"/>
      <c r="G340" s="170"/>
      <c r="H340" s="130">
        <v>10.91</v>
      </c>
      <c r="I340" s="79">
        <f t="shared" si="19"/>
        <v>-0.35999999999999943</v>
      </c>
      <c r="J340" s="132">
        <v>11.27</v>
      </c>
    </row>
    <row r="341" spans="1:14" s="2" customFormat="1" ht="12">
      <c r="A341" s="1536">
        <f t="shared" si="17"/>
        <v>341</v>
      </c>
      <c r="B341" s="3"/>
      <c r="C341" s="3"/>
      <c r="D341" s="3"/>
      <c r="E341" s="625" t="s">
        <v>214</v>
      </c>
      <c r="F341" s="170"/>
      <c r="G341" s="170"/>
      <c r="H341" s="130">
        <v>10.91</v>
      </c>
      <c r="I341" s="79">
        <f t="shared" si="19"/>
        <v>-0.35999999999999943</v>
      </c>
      <c r="J341" s="132">
        <v>11.27</v>
      </c>
    </row>
    <row r="342" spans="1:14" s="2" customFormat="1" ht="12">
      <c r="A342" s="1536">
        <f t="shared" si="17"/>
        <v>342</v>
      </c>
      <c r="B342" s="3"/>
      <c r="C342" s="3"/>
      <c r="D342" s="3"/>
      <c r="E342" s="626" t="s">
        <v>215</v>
      </c>
      <c r="F342" s="170"/>
      <c r="G342" s="170"/>
      <c r="H342" s="171">
        <v>923800</v>
      </c>
      <c r="I342" s="79">
        <f t="shared" si="19"/>
        <v>-12800</v>
      </c>
      <c r="J342" s="67">
        <v>936600</v>
      </c>
    </row>
    <row r="343" spans="1:14" s="2" customFormat="1" ht="12">
      <c r="A343" s="1536">
        <f t="shared" si="17"/>
        <v>343</v>
      </c>
      <c r="B343" s="3"/>
      <c r="C343" s="3"/>
      <c r="D343" s="3"/>
      <c r="E343" s="625" t="s">
        <v>216</v>
      </c>
      <c r="F343" s="170"/>
      <c r="G343" s="170"/>
      <c r="H343" s="171">
        <v>915300</v>
      </c>
      <c r="I343" s="79">
        <f t="shared" si="19"/>
        <v>-6800</v>
      </c>
      <c r="J343" s="67">
        <v>922100</v>
      </c>
    </row>
    <row r="344" spans="1:14" s="2" customFormat="1" ht="12">
      <c r="A344" s="1536">
        <f t="shared" si="17"/>
        <v>344</v>
      </c>
      <c r="B344" s="3"/>
      <c r="C344" s="3"/>
      <c r="D344" s="3"/>
      <c r="E344" s="627" t="s">
        <v>217</v>
      </c>
      <c r="F344" s="170"/>
      <c r="G344" s="170"/>
      <c r="H344" s="171">
        <v>915300</v>
      </c>
      <c r="I344" s="79">
        <f t="shared" si="19"/>
        <v>-6800</v>
      </c>
      <c r="J344" s="67">
        <v>922100</v>
      </c>
    </row>
    <row r="345" spans="1:14" s="2" customFormat="1" ht="12">
      <c r="A345" s="1536">
        <f t="shared" si="17"/>
        <v>345</v>
      </c>
      <c r="B345" s="3"/>
      <c r="C345" s="3"/>
      <c r="D345" s="3"/>
      <c r="E345" s="627" t="s">
        <v>218</v>
      </c>
      <c r="F345" s="170"/>
      <c r="G345" s="170"/>
      <c r="H345" s="171" t="s">
        <v>1381</v>
      </c>
      <c r="I345" s="79" t="str">
        <f t="shared" si="19"/>
        <v xml:space="preserve">- </v>
      </c>
      <c r="J345" s="67" t="s">
        <v>1381</v>
      </c>
    </row>
    <row r="346" spans="1:14">
      <c r="A346" s="1536">
        <f t="shared" si="17"/>
        <v>346</v>
      </c>
      <c r="D346" s="3"/>
      <c r="E346" s="626" t="s">
        <v>210</v>
      </c>
      <c r="F346" s="170"/>
      <c r="G346" s="170"/>
      <c r="H346" s="171">
        <v>8383500</v>
      </c>
      <c r="I346" s="79">
        <f t="shared" si="19"/>
        <v>201800</v>
      </c>
      <c r="J346" s="67">
        <v>8181700</v>
      </c>
      <c r="K346" s="2"/>
      <c r="L346" s="2"/>
      <c r="M346" s="2"/>
      <c r="N346" s="2"/>
    </row>
    <row r="347" spans="1:14" s="2" customFormat="1" ht="12.75" thickBot="1">
      <c r="A347" s="1536">
        <f t="shared" si="17"/>
        <v>347</v>
      </c>
      <c r="B347" s="3"/>
      <c r="C347" s="3"/>
      <c r="D347" s="3"/>
      <c r="E347" s="628" t="s">
        <v>219</v>
      </c>
      <c r="F347" s="172"/>
      <c r="G347" s="172"/>
      <c r="H347" s="173">
        <v>670600</v>
      </c>
      <c r="I347" s="88">
        <f t="shared" si="19"/>
        <v>16100</v>
      </c>
      <c r="J347" s="69">
        <v>654500</v>
      </c>
    </row>
    <row r="348" spans="1:14" s="2" customFormat="1" ht="14.25" thickTop="1">
      <c r="A348" s="1536">
        <f t="shared" si="17"/>
        <v>348</v>
      </c>
      <c r="B348" s="3"/>
      <c r="C348" s="3"/>
      <c r="D348" s="3"/>
      <c r="L348" s="5"/>
      <c r="M348" s="5"/>
      <c r="N348" s="5"/>
    </row>
    <row r="349" spans="1:14" s="2" customFormat="1" ht="17.25" thickBot="1">
      <c r="A349" s="1536">
        <f t="shared" si="17"/>
        <v>349</v>
      </c>
      <c r="B349" s="3"/>
      <c r="C349" s="3"/>
      <c r="D349" s="1065"/>
      <c r="E349" s="613" t="s">
        <v>220</v>
      </c>
      <c r="F349" s="5"/>
      <c r="G349" s="5"/>
      <c r="H349" s="5"/>
      <c r="I349" s="5"/>
      <c r="J349" s="623" t="s">
        <v>201</v>
      </c>
      <c r="K349" s="5"/>
    </row>
    <row r="350" spans="1:14" s="2" customFormat="1" thickTop="1" thickBot="1">
      <c r="A350" s="1536">
        <f t="shared" si="17"/>
        <v>350</v>
      </c>
      <c r="B350" s="3"/>
      <c r="C350" s="3"/>
      <c r="D350" s="3"/>
      <c r="E350" s="73"/>
      <c r="H350" s="672">
        <v>202303</v>
      </c>
      <c r="I350" s="673"/>
      <c r="J350" s="513">
        <v>202203</v>
      </c>
    </row>
    <row r="351" spans="1:14" s="2" customFormat="1" ht="12.75" thickTop="1">
      <c r="A351" s="1536">
        <f t="shared" si="17"/>
        <v>351</v>
      </c>
      <c r="B351" s="3"/>
      <c r="C351" s="3"/>
      <c r="D351" s="3"/>
      <c r="E351" s="508" t="s">
        <v>202</v>
      </c>
      <c r="H351" s="1174" t="s">
        <v>1380</v>
      </c>
      <c r="I351" s="573" t="s">
        <v>193</v>
      </c>
      <c r="J351" s="516" t="s">
        <v>1412</v>
      </c>
    </row>
    <row r="352" spans="1:14" s="2" customFormat="1" ht="12">
      <c r="A352" s="1536">
        <f t="shared" si="17"/>
        <v>352</v>
      </c>
      <c r="B352" s="3"/>
      <c r="C352" s="3"/>
      <c r="D352" s="3"/>
      <c r="E352" s="624" t="s">
        <v>221</v>
      </c>
      <c r="F352" s="169"/>
      <c r="G352" s="169"/>
      <c r="H352" s="127" t="s">
        <v>1381</v>
      </c>
      <c r="I352" s="128" t="str">
        <f t="shared" ref="I352:I357" si="20">IF(SUM(H352)-SUM(J352)=0,"- ",SUM(H352)-SUM(J352))</f>
        <v xml:space="preserve">- </v>
      </c>
      <c r="J352" s="129" t="s">
        <v>1381</v>
      </c>
    </row>
    <row r="353" spans="1:14" s="2" customFormat="1" ht="12">
      <c r="A353" s="1536">
        <f t="shared" si="17"/>
        <v>353</v>
      </c>
      <c r="B353" s="3"/>
      <c r="C353" s="3"/>
      <c r="D353" s="3"/>
      <c r="E353" s="629" t="s">
        <v>222</v>
      </c>
      <c r="F353" s="170"/>
      <c r="G353" s="170"/>
      <c r="H353" s="171" t="s">
        <v>1381</v>
      </c>
      <c r="I353" s="79" t="str">
        <f t="shared" si="20"/>
        <v xml:space="preserve">- </v>
      </c>
      <c r="J353" s="67" t="s">
        <v>1381</v>
      </c>
    </row>
    <row r="354" spans="1:14" s="2" customFormat="1" ht="12">
      <c r="A354" s="1536">
        <f t="shared" si="17"/>
        <v>354</v>
      </c>
      <c r="B354" s="3"/>
      <c r="C354" s="3"/>
      <c r="D354" s="3"/>
      <c r="E354" s="629" t="s">
        <v>223</v>
      </c>
      <c r="F354" s="170"/>
      <c r="G354" s="170"/>
      <c r="H354" s="171" t="s">
        <v>1381</v>
      </c>
      <c r="I354" s="79" t="str">
        <f t="shared" si="20"/>
        <v xml:space="preserve">- </v>
      </c>
      <c r="J354" s="67" t="s">
        <v>1381</v>
      </c>
    </row>
    <row r="355" spans="1:14" s="2" customFormat="1" ht="12">
      <c r="A355" s="1536">
        <f t="shared" si="17"/>
        <v>355</v>
      </c>
      <c r="B355" s="3"/>
      <c r="C355" s="3"/>
      <c r="D355" s="3"/>
      <c r="E355" s="626" t="s">
        <v>224</v>
      </c>
      <c r="F355" s="170"/>
      <c r="G355" s="170"/>
      <c r="H355" s="171" t="s">
        <v>1381</v>
      </c>
      <c r="I355" s="79" t="str">
        <f t="shared" si="20"/>
        <v xml:space="preserve">- </v>
      </c>
      <c r="J355" s="67" t="s">
        <v>1381</v>
      </c>
    </row>
    <row r="356" spans="1:14" s="2" customFormat="1" ht="12">
      <c r="A356" s="1536">
        <f t="shared" si="17"/>
        <v>356</v>
      </c>
      <c r="B356" s="3"/>
      <c r="C356" s="3"/>
      <c r="D356" s="3"/>
      <c r="E356" s="629" t="s">
        <v>225</v>
      </c>
      <c r="F356" s="170"/>
      <c r="G356" s="170"/>
      <c r="H356" s="171" t="s">
        <v>1381</v>
      </c>
      <c r="I356" s="79" t="str">
        <f t="shared" si="20"/>
        <v xml:space="preserve">- </v>
      </c>
      <c r="J356" s="67" t="s">
        <v>1381</v>
      </c>
    </row>
    <row r="357" spans="1:14" s="2" customFormat="1" ht="12.75" thickBot="1">
      <c r="A357" s="1536">
        <f t="shared" si="17"/>
        <v>357</v>
      </c>
      <c r="B357" s="3"/>
      <c r="C357" s="3"/>
      <c r="D357" s="3"/>
      <c r="E357" s="630" t="s">
        <v>226</v>
      </c>
      <c r="F357" s="172"/>
      <c r="G357" s="172"/>
      <c r="H357" s="173" t="s">
        <v>1381</v>
      </c>
      <c r="I357" s="88" t="str">
        <f t="shared" si="20"/>
        <v xml:space="preserve">- </v>
      </c>
      <c r="J357" s="69" t="s">
        <v>1381</v>
      </c>
    </row>
    <row r="358" spans="1:14" s="2" customFormat="1" thickTop="1" thickBot="1">
      <c r="A358" s="1536">
        <f t="shared" si="17"/>
        <v>358</v>
      </c>
      <c r="B358" s="3"/>
      <c r="C358" s="3"/>
      <c r="D358" s="3"/>
      <c r="E358" s="508"/>
      <c r="J358" s="623" t="s">
        <v>201</v>
      </c>
    </row>
    <row r="359" spans="1:14" s="2" customFormat="1" thickTop="1" thickBot="1">
      <c r="A359" s="1536">
        <f t="shared" si="17"/>
        <v>359</v>
      </c>
      <c r="B359" s="3"/>
      <c r="C359" s="3"/>
      <c r="D359" s="3"/>
      <c r="E359" s="508"/>
      <c r="H359" s="672">
        <v>202303</v>
      </c>
      <c r="I359" s="673"/>
      <c r="J359" s="513">
        <v>202203</v>
      </c>
    </row>
    <row r="360" spans="1:14" s="2" customFormat="1" ht="12.75" thickTop="1">
      <c r="A360" s="1536">
        <f t="shared" si="17"/>
        <v>360</v>
      </c>
      <c r="B360" s="3"/>
      <c r="C360" s="3"/>
      <c r="D360" s="3"/>
      <c r="E360" s="508" t="s">
        <v>83</v>
      </c>
      <c r="H360" s="1174" t="s">
        <v>1380</v>
      </c>
      <c r="I360" s="573" t="s">
        <v>193</v>
      </c>
      <c r="J360" s="516" t="s">
        <v>1412</v>
      </c>
    </row>
    <row r="361" spans="1:14" s="2" customFormat="1" ht="12">
      <c r="A361" s="1536">
        <f t="shared" si="17"/>
        <v>361</v>
      </c>
      <c r="B361" s="3"/>
      <c r="C361" s="3"/>
      <c r="D361" s="3"/>
      <c r="E361" s="624" t="s">
        <v>221</v>
      </c>
      <c r="F361" s="169"/>
      <c r="G361" s="169"/>
      <c r="H361" s="127" t="s">
        <v>1381</v>
      </c>
      <c r="I361" s="128" t="str">
        <f t="shared" ref="I361:I366" si="21">IF(SUM(H361)-SUM(J361)=0,"- ",SUM(H361)-SUM(J361))</f>
        <v xml:space="preserve">- </v>
      </c>
      <c r="J361" s="129" t="s">
        <v>1381</v>
      </c>
    </row>
    <row r="362" spans="1:14" s="2" customFormat="1" ht="12">
      <c r="A362" s="1536">
        <f t="shared" si="17"/>
        <v>362</v>
      </c>
      <c r="B362" s="3"/>
      <c r="C362" s="3"/>
      <c r="D362" s="3"/>
      <c r="E362" s="629" t="s">
        <v>222</v>
      </c>
      <c r="F362" s="170"/>
      <c r="G362" s="170"/>
      <c r="H362" s="171" t="s">
        <v>1381</v>
      </c>
      <c r="I362" s="79" t="str">
        <f t="shared" si="21"/>
        <v xml:space="preserve">- </v>
      </c>
      <c r="J362" s="67" t="s">
        <v>1381</v>
      </c>
    </row>
    <row r="363" spans="1:14" s="2" customFormat="1" ht="12">
      <c r="A363" s="1536">
        <f t="shared" si="17"/>
        <v>363</v>
      </c>
      <c r="B363" s="3"/>
      <c r="C363" s="3"/>
      <c r="D363" s="3"/>
      <c r="E363" s="629" t="s">
        <v>223</v>
      </c>
      <c r="F363" s="170"/>
      <c r="G363" s="170"/>
      <c r="H363" s="171" t="s">
        <v>1381</v>
      </c>
      <c r="I363" s="79" t="str">
        <f t="shared" si="21"/>
        <v xml:space="preserve">- </v>
      </c>
      <c r="J363" s="67" t="s">
        <v>1381</v>
      </c>
    </row>
    <row r="364" spans="1:14">
      <c r="A364" s="1536">
        <f t="shared" si="17"/>
        <v>364</v>
      </c>
      <c r="D364" s="3"/>
      <c r="E364" s="626" t="s">
        <v>224</v>
      </c>
      <c r="F364" s="170"/>
      <c r="G364" s="170"/>
      <c r="H364" s="171" t="s">
        <v>1381</v>
      </c>
      <c r="I364" s="79" t="str">
        <f t="shared" si="21"/>
        <v xml:space="preserve">- </v>
      </c>
      <c r="J364" s="67" t="s">
        <v>1381</v>
      </c>
      <c r="K364" s="2"/>
      <c r="L364" s="2"/>
      <c r="M364" s="2"/>
      <c r="N364" s="2"/>
    </row>
    <row r="365" spans="1:14">
      <c r="A365" s="1536">
        <f t="shared" si="17"/>
        <v>365</v>
      </c>
      <c r="D365" s="3"/>
      <c r="E365" s="629" t="s">
        <v>225</v>
      </c>
      <c r="F365" s="170"/>
      <c r="G365" s="170"/>
      <c r="H365" s="171" t="s">
        <v>1381</v>
      </c>
      <c r="I365" s="79" t="str">
        <f t="shared" si="21"/>
        <v xml:space="preserve">- </v>
      </c>
      <c r="J365" s="67" t="s">
        <v>1381</v>
      </c>
      <c r="K365" s="2"/>
      <c r="L365" s="2"/>
      <c r="M365" s="2"/>
      <c r="N365" s="2"/>
    </row>
    <row r="366" spans="1:14" s="2" customFormat="1" ht="14.25" thickBot="1">
      <c r="A366" s="1536">
        <f t="shared" si="17"/>
        <v>366</v>
      </c>
      <c r="B366" s="3"/>
      <c r="C366" s="3"/>
      <c r="D366" s="3"/>
      <c r="E366" s="630" t="s">
        <v>226</v>
      </c>
      <c r="F366" s="172"/>
      <c r="G366" s="172"/>
      <c r="H366" s="173" t="s">
        <v>1381</v>
      </c>
      <c r="I366" s="88" t="str">
        <f t="shared" si="21"/>
        <v xml:space="preserve">- </v>
      </c>
      <c r="J366" s="69" t="s">
        <v>1381</v>
      </c>
      <c r="L366" s="5"/>
      <c r="M366" s="5"/>
      <c r="N366" s="5"/>
    </row>
    <row r="367" spans="1:14" s="2" customFormat="1" ht="14.25" thickTop="1">
      <c r="A367" s="1536">
        <f t="shared" si="17"/>
        <v>367</v>
      </c>
      <c r="B367" s="3"/>
      <c r="C367" s="3"/>
      <c r="D367" s="1065"/>
      <c r="E367" s="5"/>
      <c r="F367" s="5"/>
      <c r="G367" s="5"/>
      <c r="H367" s="5"/>
      <c r="I367" s="5"/>
      <c r="J367" s="5"/>
      <c r="K367" s="5"/>
      <c r="L367" s="5"/>
      <c r="M367" s="5"/>
      <c r="N367" s="5"/>
    </row>
    <row r="368" spans="1:14" s="2" customFormat="1" ht="17.25" thickBot="1">
      <c r="A368" s="1536">
        <f t="shared" si="17"/>
        <v>368</v>
      </c>
      <c r="B368" s="3"/>
      <c r="C368" s="3"/>
      <c r="D368" s="1065"/>
      <c r="E368" s="613" t="s">
        <v>227</v>
      </c>
      <c r="F368" s="5"/>
      <c r="G368" s="5"/>
      <c r="H368" s="5"/>
      <c r="I368" s="5"/>
      <c r="J368" s="623" t="s">
        <v>201</v>
      </c>
      <c r="K368" s="5"/>
    </row>
    <row r="369" spans="1:14" s="2" customFormat="1" thickTop="1" thickBot="1">
      <c r="A369" s="1536">
        <f t="shared" si="17"/>
        <v>369</v>
      </c>
      <c r="B369" s="3"/>
      <c r="C369" s="3"/>
      <c r="D369" s="3"/>
      <c r="E369" s="73"/>
      <c r="H369" s="572">
        <v>202303</v>
      </c>
      <c r="I369" s="614"/>
      <c r="J369" s="513">
        <v>202203</v>
      </c>
    </row>
    <row r="370" spans="1:14" s="2" customFormat="1" ht="12.75" thickTop="1">
      <c r="A370" s="1536">
        <f t="shared" si="17"/>
        <v>370</v>
      </c>
      <c r="B370" s="3"/>
      <c r="C370" s="3"/>
      <c r="D370" s="3"/>
      <c r="E370" s="508" t="s">
        <v>202</v>
      </c>
      <c r="F370" s="508"/>
      <c r="G370" s="508"/>
      <c r="H370" s="599" t="s">
        <v>1380</v>
      </c>
      <c r="I370" s="573" t="s">
        <v>193</v>
      </c>
      <c r="J370" s="516" t="s">
        <v>1412</v>
      </c>
    </row>
    <row r="371" spans="1:14" s="2" customFormat="1" ht="12">
      <c r="A371" s="1536">
        <f t="shared" si="17"/>
        <v>371</v>
      </c>
      <c r="B371" s="3"/>
      <c r="C371" s="3"/>
      <c r="D371" s="3"/>
      <c r="E371" s="631" t="s">
        <v>228</v>
      </c>
      <c r="F371" s="617"/>
      <c r="G371" s="617"/>
      <c r="H371" s="127">
        <v>6.16</v>
      </c>
      <c r="I371" s="128">
        <f t="shared" ref="I371:I373" si="22">IF(SUM(H371)-SUM(J371)=0,"- ",SUM(H371)-SUM(J371))</f>
        <v>-0.35999999999999943</v>
      </c>
      <c r="J371" s="129">
        <v>6.52</v>
      </c>
    </row>
    <row r="372" spans="1:14">
      <c r="A372" s="1536">
        <f t="shared" si="17"/>
        <v>372</v>
      </c>
      <c r="D372" s="3"/>
      <c r="E372" s="632" t="s">
        <v>229</v>
      </c>
      <c r="F372" s="618"/>
      <c r="G372" s="618"/>
      <c r="H372" s="171">
        <v>1003940</v>
      </c>
      <c r="I372" s="79">
        <f t="shared" si="22"/>
        <v>-5865</v>
      </c>
      <c r="J372" s="67">
        <v>1009805</v>
      </c>
      <c r="K372" s="2"/>
      <c r="L372" s="2"/>
      <c r="M372" s="2"/>
      <c r="N372" s="2"/>
    </row>
    <row r="373" spans="1:14" s="2" customFormat="1" ht="12.75" thickBot="1">
      <c r="A373" s="1536">
        <f t="shared" si="17"/>
        <v>373</v>
      </c>
      <c r="B373" s="3"/>
      <c r="C373" s="3"/>
      <c r="D373" s="3"/>
      <c r="E373" s="633" t="s">
        <v>230</v>
      </c>
      <c r="F373" s="634"/>
      <c r="G373" s="634"/>
      <c r="H373" s="173">
        <v>16276211</v>
      </c>
      <c r="I373" s="88">
        <f t="shared" si="22"/>
        <v>801691</v>
      </c>
      <c r="J373" s="69">
        <v>15474520</v>
      </c>
    </row>
    <row r="374" spans="1:14" s="2" customFormat="1" ht="14.25" thickTop="1">
      <c r="A374" s="1536">
        <f t="shared" si="17"/>
        <v>374</v>
      </c>
      <c r="B374" s="3"/>
      <c r="C374" s="3"/>
      <c r="D374" s="3"/>
      <c r="E374" s="174"/>
      <c r="H374" s="44"/>
      <c r="I374" s="82"/>
      <c r="J374" s="44"/>
      <c r="L374" s="5"/>
      <c r="M374" s="5"/>
      <c r="N374" s="5"/>
    </row>
    <row r="375" spans="1:14" s="2" customFormat="1" ht="17.25" thickBot="1">
      <c r="A375" s="1536">
        <f t="shared" si="17"/>
        <v>375</v>
      </c>
      <c r="B375" s="3"/>
      <c r="C375" s="3"/>
      <c r="D375" s="1065"/>
      <c r="E375" s="613" t="s">
        <v>1043</v>
      </c>
      <c r="F375" s="5"/>
      <c r="G375" s="5"/>
      <c r="H375" s="5"/>
      <c r="I375" s="5"/>
      <c r="J375" s="623" t="s">
        <v>201</v>
      </c>
      <c r="K375" s="5"/>
    </row>
    <row r="376" spans="1:14" s="2" customFormat="1" thickTop="1" thickBot="1">
      <c r="A376" s="1536">
        <f t="shared" si="17"/>
        <v>376</v>
      </c>
      <c r="B376" s="3"/>
      <c r="C376" s="3"/>
      <c r="D376" s="3"/>
      <c r="E376" s="73"/>
      <c r="H376" s="672">
        <v>202303</v>
      </c>
      <c r="I376" s="673"/>
      <c r="J376" s="513">
        <v>202203</v>
      </c>
    </row>
    <row r="377" spans="1:14" s="2" customFormat="1" ht="12.75" thickTop="1">
      <c r="A377" s="1536">
        <f t="shared" si="17"/>
        <v>377</v>
      </c>
      <c r="B377" s="3"/>
      <c r="C377" s="3"/>
      <c r="D377" s="3"/>
      <c r="E377" s="508" t="s">
        <v>202</v>
      </c>
      <c r="H377" s="1174" t="s">
        <v>1380</v>
      </c>
      <c r="I377" s="573" t="s">
        <v>193</v>
      </c>
      <c r="J377" s="516" t="s">
        <v>1412</v>
      </c>
    </row>
    <row r="378" spans="1:14" s="2" customFormat="1" ht="12">
      <c r="A378" s="1536">
        <f t="shared" si="17"/>
        <v>378</v>
      </c>
      <c r="B378" s="3"/>
      <c r="C378" s="3"/>
      <c r="D378" s="3"/>
      <c r="E378" s="635" t="s">
        <v>231</v>
      </c>
      <c r="F378" s="169"/>
      <c r="G378" s="169"/>
      <c r="H378" s="127">
        <v>150.4</v>
      </c>
      <c r="I378" s="128">
        <f t="shared" ref="I378:I380" si="23">IF(SUM(H378)-SUM(J378)=0,"- ",SUM(H378)-SUM(J378))</f>
        <v>-27.099999999999994</v>
      </c>
      <c r="J378" s="129">
        <v>177.5</v>
      </c>
    </row>
    <row r="379" spans="1:14">
      <c r="A379" s="1536">
        <f t="shared" si="17"/>
        <v>379</v>
      </c>
      <c r="D379" s="3"/>
      <c r="E379" s="636" t="s">
        <v>232</v>
      </c>
      <c r="F379" s="170"/>
      <c r="G379" s="170"/>
      <c r="H379" s="171">
        <v>4361462</v>
      </c>
      <c r="I379" s="79">
        <f>IF(SUM(H379)-SUM(J379)=0,"- ",SUM(H379)-SUM(J379))</f>
        <v>286952</v>
      </c>
      <c r="J379" s="67">
        <v>4074510</v>
      </c>
      <c r="K379" s="2"/>
      <c r="L379" s="2"/>
      <c r="M379" s="2"/>
      <c r="N379" s="2"/>
    </row>
    <row r="380" spans="1:14" s="2" customFormat="1" ht="12.75" thickBot="1">
      <c r="A380" s="1536">
        <f t="shared" si="17"/>
        <v>380</v>
      </c>
      <c r="B380" s="110"/>
      <c r="C380" s="110"/>
      <c r="D380" s="3"/>
      <c r="E380" s="637" t="s">
        <v>233</v>
      </c>
      <c r="F380" s="175"/>
      <c r="G380" s="175"/>
      <c r="H380" s="173">
        <v>2898699</v>
      </c>
      <c r="I380" s="88">
        <f t="shared" si="23"/>
        <v>603327</v>
      </c>
      <c r="J380" s="69">
        <v>2295372</v>
      </c>
      <c r="L380" s="44"/>
    </row>
    <row r="381" spans="1:14" s="2" customFormat="1" ht="14.25" thickTop="1">
      <c r="A381" s="1536">
        <f t="shared" si="17"/>
        <v>381</v>
      </c>
      <c r="B381" s="3"/>
      <c r="C381" s="3"/>
      <c r="D381" s="3"/>
      <c r="E381" s="176"/>
      <c r="H381" s="44"/>
      <c r="I381" s="82"/>
      <c r="J381" s="82"/>
      <c r="K381" s="44"/>
      <c r="L381" s="623" t="s">
        <v>158</v>
      </c>
      <c r="M381" s="5"/>
      <c r="N381" s="5"/>
    </row>
    <row r="382" spans="1:14" s="2" customFormat="1" ht="19.5" thickBot="1">
      <c r="A382" s="1536">
        <f t="shared" si="17"/>
        <v>382</v>
      </c>
      <c r="B382" s="3"/>
      <c r="C382" s="3"/>
      <c r="D382" s="1069">
        <f>D312+1</f>
        <v>8</v>
      </c>
      <c r="E382" s="570" t="s">
        <v>234</v>
      </c>
      <c r="F382" s="5"/>
      <c r="G382" s="5"/>
      <c r="H382" s="5"/>
      <c r="I382" s="5"/>
      <c r="J382" s="5"/>
      <c r="K382" s="5"/>
    </row>
    <row r="383" spans="1:14" s="2" customFormat="1" thickTop="1" thickBot="1">
      <c r="A383" s="1536">
        <f t="shared" si="17"/>
        <v>383</v>
      </c>
      <c r="B383" s="3"/>
      <c r="C383" s="3"/>
      <c r="D383" s="3"/>
      <c r="H383" s="672">
        <v>202303</v>
      </c>
      <c r="I383" s="673"/>
      <c r="J383" s="513">
        <v>202203</v>
      </c>
    </row>
    <row r="384" spans="1:14" s="2" customFormat="1" ht="12.75" thickTop="1">
      <c r="A384" s="1536">
        <f t="shared" si="17"/>
        <v>384</v>
      </c>
      <c r="B384" s="3"/>
      <c r="C384" s="3"/>
      <c r="D384" s="3"/>
      <c r="H384" s="1174" t="s">
        <v>1380</v>
      </c>
      <c r="I384" s="573" t="s">
        <v>193</v>
      </c>
      <c r="J384" s="516" t="s">
        <v>1412</v>
      </c>
    </row>
    <row r="385" spans="1:14" s="2" customFormat="1" ht="12">
      <c r="A385" s="1536">
        <f t="shared" si="17"/>
        <v>385</v>
      </c>
      <c r="B385" s="3"/>
      <c r="C385" s="3"/>
      <c r="D385" s="3"/>
      <c r="H385" s="674" t="s">
        <v>1387</v>
      </c>
      <c r="I385" s="494"/>
      <c r="J385" s="638" t="s">
        <v>79</v>
      </c>
    </row>
    <row r="386" spans="1:14" s="2" customFormat="1" ht="12">
      <c r="A386" s="1536">
        <f t="shared" si="17"/>
        <v>386</v>
      </c>
      <c r="B386" s="3"/>
      <c r="C386" s="3"/>
      <c r="D386" s="3"/>
      <c r="E386" s="574" t="s">
        <v>235</v>
      </c>
      <c r="F386" s="64"/>
      <c r="G386" s="177"/>
      <c r="H386" s="178">
        <v>0.38</v>
      </c>
      <c r="I386" s="179">
        <f t="shared" ref="I386:I390" si="24">IF(SUM(H386)-SUM(J386)=0,"- ",SUM(H386)-SUM(J386))</f>
        <v>-4.9999999999999989E-2</v>
      </c>
      <c r="J386" s="180">
        <v>0.43</v>
      </c>
    </row>
    <row r="387" spans="1:14" s="2" customFormat="1" ht="12">
      <c r="A387" s="1536">
        <f t="shared" ref="A387:A450" si="25">A386+1</f>
        <v>387</v>
      </c>
      <c r="B387" s="3"/>
      <c r="C387" s="3"/>
      <c r="D387" s="3"/>
      <c r="E387" s="575" t="s">
        <v>236</v>
      </c>
      <c r="F387" s="66"/>
      <c r="G387" s="181"/>
      <c r="H387" s="130">
        <v>0.48</v>
      </c>
      <c r="I387" s="131">
        <f t="shared" si="24"/>
        <v>4.9999999999999989E-2</v>
      </c>
      <c r="J387" s="132">
        <v>0.43</v>
      </c>
    </row>
    <row r="388" spans="1:14" s="493" customFormat="1">
      <c r="A388" s="1536">
        <f t="shared" si="25"/>
        <v>388</v>
      </c>
      <c r="B388" s="3"/>
      <c r="C388" s="3"/>
      <c r="D388" s="3"/>
      <c r="E388" s="575" t="s">
        <v>237</v>
      </c>
      <c r="F388" s="66"/>
      <c r="G388" s="181"/>
      <c r="H388" s="130">
        <v>0.38</v>
      </c>
      <c r="I388" s="131">
        <f t="shared" si="24"/>
        <v>-3.999999999999998E-2</v>
      </c>
      <c r="J388" s="132">
        <v>0.42</v>
      </c>
      <c r="K388" s="2"/>
      <c r="L388" s="2"/>
      <c r="M388" s="2"/>
      <c r="N388" s="2"/>
    </row>
    <row r="389" spans="1:14" s="2" customFormat="1" ht="12">
      <c r="A389" s="1536">
        <f t="shared" si="25"/>
        <v>389</v>
      </c>
      <c r="B389" s="3"/>
      <c r="C389" s="3"/>
      <c r="D389" s="3"/>
      <c r="E389" s="575" t="s">
        <v>238</v>
      </c>
      <c r="F389" s="66"/>
      <c r="G389" s="181"/>
      <c r="H389" s="130">
        <v>0.42</v>
      </c>
      <c r="I389" s="131">
        <f t="shared" si="24"/>
        <v>1.9999999999999962E-2</v>
      </c>
      <c r="J389" s="132">
        <v>0.4</v>
      </c>
    </row>
    <row r="390" spans="1:14" s="2" customFormat="1" ht="12.75" thickBot="1">
      <c r="A390" s="1536">
        <f t="shared" si="25"/>
        <v>390</v>
      </c>
      <c r="B390" s="3"/>
      <c r="C390" s="3"/>
      <c r="D390" s="3"/>
      <c r="E390" s="598" t="s">
        <v>239</v>
      </c>
      <c r="F390" s="68"/>
      <c r="G390" s="182"/>
      <c r="H390" s="183">
        <v>0.3</v>
      </c>
      <c r="I390" s="136">
        <f t="shared" si="24"/>
        <v>1.0000000000000009E-2</v>
      </c>
      <c r="J390" s="184">
        <v>0.28999999999999998</v>
      </c>
    </row>
    <row r="391" spans="1:14" s="2" customFormat="1" ht="14.25" thickTop="1">
      <c r="A391" s="1536">
        <f t="shared" si="25"/>
        <v>391</v>
      </c>
      <c r="B391" s="494"/>
      <c r="C391" s="494"/>
      <c r="D391" s="3"/>
      <c r="L391" s="493"/>
      <c r="M391" s="493"/>
      <c r="N391" s="493"/>
    </row>
    <row r="392" spans="1:14" s="2" customFormat="1" ht="19.5" thickBot="1">
      <c r="A392" s="1536">
        <f t="shared" si="25"/>
        <v>392</v>
      </c>
      <c r="B392" s="3"/>
      <c r="C392" s="3"/>
      <c r="D392" s="1069">
        <f>D382+1</f>
        <v>9</v>
      </c>
      <c r="E392" s="570" t="s">
        <v>240</v>
      </c>
      <c r="F392" s="493"/>
      <c r="G392" s="493"/>
      <c r="H392" s="493"/>
      <c r="I392" s="493"/>
      <c r="J392" s="623" t="s">
        <v>158</v>
      </c>
      <c r="K392" s="493"/>
    </row>
    <row r="393" spans="1:14" s="2" customFormat="1" thickTop="1" thickBot="1">
      <c r="A393" s="1536">
        <f t="shared" si="25"/>
        <v>393</v>
      </c>
      <c r="B393" s="3"/>
      <c r="C393" s="3"/>
      <c r="D393" s="3"/>
      <c r="H393" s="672">
        <v>202303</v>
      </c>
      <c r="I393" s="673"/>
      <c r="J393" s="513">
        <v>202203</v>
      </c>
    </row>
    <row r="394" spans="1:14" s="2" customFormat="1" ht="12.75" thickTop="1">
      <c r="A394" s="1536">
        <f t="shared" si="25"/>
        <v>394</v>
      </c>
      <c r="B394" s="3"/>
      <c r="C394" s="3"/>
      <c r="D394" s="3"/>
      <c r="H394" s="1174" t="s">
        <v>1380</v>
      </c>
      <c r="I394" s="573" t="s">
        <v>193</v>
      </c>
      <c r="J394" s="516" t="s">
        <v>1412</v>
      </c>
    </row>
    <row r="395" spans="1:14" s="2" customFormat="1" ht="12">
      <c r="A395" s="1536">
        <f t="shared" si="25"/>
        <v>395</v>
      </c>
      <c r="B395" s="3"/>
      <c r="C395" s="3"/>
      <c r="D395" s="3"/>
      <c r="H395" s="674" t="s">
        <v>79</v>
      </c>
      <c r="I395" s="494"/>
      <c r="J395" s="638" t="s">
        <v>79</v>
      </c>
    </row>
    <row r="396" spans="1:14" s="2" customFormat="1" ht="12">
      <c r="A396" s="1536">
        <f t="shared" si="25"/>
        <v>396</v>
      </c>
      <c r="B396" s="3"/>
      <c r="C396" s="3"/>
      <c r="D396" s="3"/>
      <c r="E396" s="574" t="s">
        <v>1053</v>
      </c>
      <c r="F396" s="64"/>
      <c r="G396" s="177"/>
      <c r="H396" s="178">
        <v>7.44</v>
      </c>
      <c r="I396" s="179">
        <f t="shared" ref="I396:I400" si="26">IF(SUM(H396)-SUM(J396)=0,"- ",SUM(H396)-SUM(J396))</f>
        <v>-0.48999999999999932</v>
      </c>
      <c r="J396" s="180">
        <v>7.93</v>
      </c>
    </row>
    <row r="397" spans="1:14" s="493" customFormat="1">
      <c r="A397" s="1536">
        <f t="shared" si="25"/>
        <v>397</v>
      </c>
      <c r="B397" s="3"/>
      <c r="C397" s="3"/>
      <c r="D397" s="3"/>
      <c r="E397" s="575" t="s">
        <v>1054</v>
      </c>
      <c r="F397" s="66"/>
      <c r="G397" s="181"/>
      <c r="H397" s="130">
        <v>9.4700000000000006</v>
      </c>
      <c r="I397" s="131">
        <f t="shared" si="26"/>
        <v>1.3900000000000006</v>
      </c>
      <c r="J397" s="132">
        <v>8.08</v>
      </c>
      <c r="K397" s="2"/>
      <c r="L397" s="2"/>
      <c r="M397" s="2"/>
      <c r="N397" s="2"/>
    </row>
    <row r="398" spans="1:14" s="2" customFormat="1" ht="12">
      <c r="A398" s="1536">
        <f t="shared" si="25"/>
        <v>398</v>
      </c>
      <c r="B398" s="3"/>
      <c r="C398" s="3"/>
      <c r="D398" s="3"/>
      <c r="E398" s="575" t="s">
        <v>1055</v>
      </c>
      <c r="F398" s="66"/>
      <c r="G398" s="181"/>
      <c r="H398" s="130">
        <v>7.44</v>
      </c>
      <c r="I398" s="131">
        <f t="shared" si="26"/>
        <v>-0.32999999999999918</v>
      </c>
      <c r="J398" s="132">
        <v>7.77</v>
      </c>
    </row>
    <row r="399" spans="1:14" s="2" customFormat="1" ht="12">
      <c r="A399" s="1536">
        <f t="shared" si="25"/>
        <v>399</v>
      </c>
      <c r="B399" s="3"/>
      <c r="C399" s="3"/>
      <c r="D399" s="3"/>
      <c r="E399" s="575" t="s">
        <v>1056</v>
      </c>
      <c r="F399" s="66"/>
      <c r="G399" s="181"/>
      <c r="H399" s="130">
        <v>8.32</v>
      </c>
      <c r="I399" s="131">
        <f t="shared" si="26"/>
        <v>0.73000000000000043</v>
      </c>
      <c r="J399" s="132">
        <v>7.59</v>
      </c>
    </row>
    <row r="400" spans="1:14" s="2" customFormat="1" ht="14.25" thickBot="1">
      <c r="A400" s="1536">
        <f t="shared" si="25"/>
        <v>400</v>
      </c>
      <c r="B400" s="3"/>
      <c r="C400" s="3"/>
      <c r="D400" s="3"/>
      <c r="E400" s="598" t="s">
        <v>1057</v>
      </c>
      <c r="F400" s="68"/>
      <c r="G400" s="182"/>
      <c r="H400" s="183">
        <v>5.92</v>
      </c>
      <c r="I400" s="136">
        <f t="shared" si="26"/>
        <v>0.53000000000000025</v>
      </c>
      <c r="J400" s="184">
        <v>5.39</v>
      </c>
      <c r="N400" s="493"/>
    </row>
    <row r="401" spans="1:14" s="2" customFormat="1" ht="14.25" thickTop="1">
      <c r="A401" s="1536">
        <f t="shared" si="25"/>
        <v>401</v>
      </c>
      <c r="B401" s="494"/>
      <c r="C401" s="494"/>
      <c r="D401" s="3"/>
      <c r="L401" s="623" t="s">
        <v>158</v>
      </c>
      <c r="M401" s="493"/>
    </row>
    <row r="402" spans="1:14" s="2" customFormat="1" ht="19.5" thickBot="1">
      <c r="A402" s="1536">
        <f t="shared" si="25"/>
        <v>402</v>
      </c>
      <c r="B402" s="3"/>
      <c r="C402" s="3"/>
      <c r="D402" s="1069">
        <f>D392+1</f>
        <v>10</v>
      </c>
      <c r="E402" s="570" t="s">
        <v>241</v>
      </c>
      <c r="F402" s="493"/>
      <c r="G402" s="493"/>
      <c r="H402" s="493"/>
      <c r="I402" s="493"/>
      <c r="J402" s="493"/>
      <c r="K402" s="493"/>
    </row>
    <row r="403" spans="1:14" s="493" customFormat="1" ht="15" thickTop="1" thickBot="1">
      <c r="A403" s="1536">
        <f t="shared" si="25"/>
        <v>403</v>
      </c>
      <c r="B403" s="3"/>
      <c r="C403" s="3"/>
      <c r="D403" s="3"/>
      <c r="E403" s="2"/>
      <c r="F403" s="2"/>
      <c r="G403" s="2"/>
      <c r="H403" s="672">
        <v>202303</v>
      </c>
      <c r="I403" s="673"/>
      <c r="J403" s="513">
        <v>202203</v>
      </c>
      <c r="K403" s="2"/>
      <c r="L403" s="2"/>
      <c r="M403" s="2"/>
      <c r="N403" s="2"/>
    </row>
    <row r="404" spans="1:14" s="2" customFormat="1" ht="12.75" thickTop="1">
      <c r="A404" s="1536">
        <f t="shared" si="25"/>
        <v>404</v>
      </c>
      <c r="B404" s="3"/>
      <c r="C404" s="3"/>
      <c r="D404" s="3"/>
      <c r="H404" s="1174" t="s">
        <v>1380</v>
      </c>
      <c r="I404" s="573" t="s">
        <v>193</v>
      </c>
      <c r="J404" s="516" t="s">
        <v>1412</v>
      </c>
    </row>
    <row r="405" spans="1:14" s="2" customFormat="1" ht="12">
      <c r="A405" s="1536">
        <f t="shared" si="25"/>
        <v>405</v>
      </c>
      <c r="B405" s="3"/>
      <c r="C405" s="3"/>
      <c r="D405" s="3"/>
      <c r="H405" s="674" t="s">
        <v>79</v>
      </c>
      <c r="I405" s="494"/>
      <c r="J405" s="638" t="s">
        <v>79</v>
      </c>
    </row>
    <row r="406" spans="1:14" s="2" customFormat="1" ht="12">
      <c r="A406" s="1536">
        <f t="shared" si="25"/>
        <v>406</v>
      </c>
      <c r="B406" s="3"/>
      <c r="C406" s="3"/>
      <c r="D406" s="3"/>
      <c r="E406" s="574" t="s">
        <v>242</v>
      </c>
      <c r="F406" s="64"/>
      <c r="G406" s="177"/>
      <c r="H406" s="178">
        <v>53.05</v>
      </c>
      <c r="I406" s="179">
        <f t="shared" ref="I406:I407" si="27">IF(SUM(H406)-SUM(J406)=0,"- ",SUM(H406)-SUM(J406))</f>
        <v>0.67999999999999972</v>
      </c>
      <c r="J406" s="180">
        <v>52.37</v>
      </c>
    </row>
    <row r="407" spans="1:14" s="2" customFormat="1" ht="14.25" thickBot="1">
      <c r="A407" s="1536">
        <f t="shared" si="25"/>
        <v>407</v>
      </c>
      <c r="B407" s="3"/>
      <c r="C407" s="3"/>
      <c r="D407" s="3"/>
      <c r="E407" s="598" t="s">
        <v>243</v>
      </c>
      <c r="F407" s="68"/>
      <c r="G407" s="182"/>
      <c r="H407" s="183">
        <v>47.01</v>
      </c>
      <c r="I407" s="136">
        <f t="shared" si="27"/>
        <v>-4.8900000000000006</v>
      </c>
      <c r="J407" s="184">
        <v>51.9</v>
      </c>
      <c r="N407" s="493"/>
    </row>
    <row r="408" spans="1:14" s="2" customFormat="1" ht="14.25" thickTop="1">
      <c r="A408" s="1536">
        <f t="shared" si="25"/>
        <v>408</v>
      </c>
      <c r="B408" s="494"/>
      <c r="C408" s="494"/>
      <c r="D408" s="3"/>
      <c r="L408" s="493"/>
      <c r="M408" s="493"/>
    </row>
    <row r="409" spans="1:14" s="2" customFormat="1" ht="19.5" thickBot="1">
      <c r="A409" s="1536">
        <f t="shared" si="25"/>
        <v>409</v>
      </c>
      <c r="B409" s="3"/>
      <c r="C409" s="3"/>
      <c r="D409" s="1069">
        <f>D402+1</f>
        <v>11</v>
      </c>
      <c r="E409" s="570" t="s">
        <v>244</v>
      </c>
      <c r="F409" s="493"/>
      <c r="G409" s="493"/>
      <c r="H409" s="493"/>
      <c r="I409" s="493"/>
      <c r="J409" s="571" t="s">
        <v>52</v>
      </c>
      <c r="K409" s="493"/>
    </row>
    <row r="410" spans="1:14" s="2" customFormat="1" thickTop="1" thickBot="1">
      <c r="A410" s="1536">
        <f t="shared" si="25"/>
        <v>410</v>
      </c>
      <c r="B410" s="3"/>
      <c r="C410" s="3"/>
      <c r="D410" s="3"/>
      <c r="E410" s="73"/>
      <c r="H410" s="672">
        <v>202303</v>
      </c>
      <c r="I410" s="673"/>
      <c r="J410" s="513">
        <v>202203</v>
      </c>
    </row>
    <row r="411" spans="1:14" s="2" customFormat="1" ht="12.75" thickTop="1">
      <c r="A411" s="1536">
        <f t="shared" si="25"/>
        <v>411</v>
      </c>
      <c r="B411" s="3"/>
      <c r="C411" s="3"/>
      <c r="D411" s="3"/>
      <c r="E411" s="73"/>
      <c r="H411" s="674" t="s">
        <v>1380</v>
      </c>
      <c r="I411" s="494" t="s">
        <v>193</v>
      </c>
      <c r="J411" s="638" t="s">
        <v>1412</v>
      </c>
    </row>
    <row r="412" spans="1:14" s="2" customFormat="1" ht="12">
      <c r="A412" s="1536">
        <f t="shared" si="25"/>
        <v>412</v>
      </c>
      <c r="B412" s="3"/>
      <c r="C412" s="3"/>
      <c r="D412" s="3"/>
      <c r="E412" s="73"/>
      <c r="H412" s="1231" t="s">
        <v>79</v>
      </c>
      <c r="I412" s="604"/>
      <c r="J412" s="1227" t="s">
        <v>79</v>
      </c>
    </row>
    <row r="413" spans="1:14" s="2" customFormat="1" ht="12">
      <c r="A413" s="1536">
        <f t="shared" si="25"/>
        <v>413</v>
      </c>
      <c r="B413" s="3"/>
      <c r="C413" s="3"/>
      <c r="D413" s="3"/>
      <c r="E413" s="1585" t="s">
        <v>188</v>
      </c>
      <c r="F413" s="574" t="s">
        <v>245</v>
      </c>
      <c r="G413" s="640" t="s">
        <v>246</v>
      </c>
      <c r="H413" s="185" t="s">
        <v>1381</v>
      </c>
      <c r="I413" s="85" t="str">
        <f t="shared" ref="I413:I424" si="28">IF(SUM(H413)-SUM(J413)=0,"- ",SUM(H413)-SUM(J413))</f>
        <v xml:space="preserve">- </v>
      </c>
      <c r="J413" s="65" t="s">
        <v>1381</v>
      </c>
    </row>
    <row r="414" spans="1:14" s="2" customFormat="1" ht="12">
      <c r="A414" s="1536">
        <f t="shared" si="25"/>
        <v>414</v>
      </c>
      <c r="B414" s="3"/>
      <c r="C414" s="3"/>
      <c r="D414" s="3"/>
      <c r="E414" s="1586"/>
      <c r="F414" s="598" t="s">
        <v>247</v>
      </c>
      <c r="G414" s="641" t="s">
        <v>248</v>
      </c>
      <c r="H414" s="186" t="s">
        <v>1381</v>
      </c>
      <c r="I414" s="88" t="str">
        <f t="shared" si="28"/>
        <v xml:space="preserve">- </v>
      </c>
      <c r="J414" s="69" t="s">
        <v>1381</v>
      </c>
    </row>
    <row r="415" spans="1:14" s="2" customFormat="1" ht="12">
      <c r="A415" s="1536">
        <f t="shared" si="25"/>
        <v>415</v>
      </c>
      <c r="B415" s="3"/>
      <c r="C415" s="3"/>
      <c r="D415" s="3"/>
      <c r="E415" s="1585" t="s">
        <v>249</v>
      </c>
      <c r="F415" s="574" t="s">
        <v>245</v>
      </c>
      <c r="G415" s="640" t="s">
        <v>250</v>
      </c>
      <c r="H415" s="185">
        <v>15424491</v>
      </c>
      <c r="I415" s="85">
        <f t="shared" si="28"/>
        <v>636803</v>
      </c>
      <c r="J415" s="65">
        <v>14787688</v>
      </c>
    </row>
    <row r="416" spans="1:14" s="2" customFormat="1" ht="12">
      <c r="A416" s="1536">
        <f t="shared" si="25"/>
        <v>416</v>
      </c>
      <c r="B416" s="3"/>
      <c r="C416" s="3"/>
      <c r="D416" s="3"/>
      <c r="E416" s="1586"/>
      <c r="F416" s="598" t="s">
        <v>247</v>
      </c>
      <c r="G416" s="641" t="s">
        <v>251</v>
      </c>
      <c r="H416" s="186">
        <v>14954600</v>
      </c>
      <c r="I416" s="88">
        <f t="shared" si="28"/>
        <v>755100</v>
      </c>
      <c r="J416" s="69">
        <v>14199500</v>
      </c>
    </row>
    <row r="417" spans="1:14" s="2" customFormat="1" ht="12">
      <c r="A417" s="1536">
        <f t="shared" si="25"/>
        <v>417</v>
      </c>
      <c r="B417" s="3"/>
      <c r="C417" s="3"/>
      <c r="D417" s="3"/>
      <c r="E417" s="1585" t="s">
        <v>252</v>
      </c>
      <c r="F417" s="574" t="s">
        <v>245</v>
      </c>
      <c r="G417" s="640" t="s">
        <v>253</v>
      </c>
      <c r="H417" s="185">
        <v>554748</v>
      </c>
      <c r="I417" s="85">
        <f t="shared" si="28"/>
        <v>-54211</v>
      </c>
      <c r="J417" s="65">
        <v>608959</v>
      </c>
    </row>
    <row r="418" spans="1:14" s="2" customFormat="1" ht="12">
      <c r="A418" s="1536">
        <f t="shared" si="25"/>
        <v>418</v>
      </c>
      <c r="B418" s="3"/>
      <c r="C418" s="3"/>
      <c r="D418" s="3"/>
      <c r="E418" s="1586"/>
      <c r="F418" s="598" t="s">
        <v>247</v>
      </c>
      <c r="G418" s="641" t="s">
        <v>254</v>
      </c>
      <c r="H418" s="186">
        <v>513500</v>
      </c>
      <c r="I418" s="88">
        <f t="shared" si="28"/>
        <v>-18800</v>
      </c>
      <c r="J418" s="69">
        <v>532300</v>
      </c>
    </row>
    <row r="419" spans="1:14" s="2" customFormat="1" ht="12">
      <c r="A419" s="1536">
        <f t="shared" si="25"/>
        <v>419</v>
      </c>
      <c r="B419" s="3"/>
      <c r="C419" s="3"/>
      <c r="D419" s="3"/>
      <c r="E419" s="1579" t="s">
        <v>255</v>
      </c>
      <c r="F419" s="574" t="s">
        <v>256</v>
      </c>
      <c r="G419" s="640" t="s">
        <v>257</v>
      </c>
      <c r="H419" s="185">
        <v>15979239</v>
      </c>
      <c r="I419" s="85">
        <f t="shared" si="28"/>
        <v>582592</v>
      </c>
      <c r="J419" s="65">
        <v>15396647</v>
      </c>
    </row>
    <row r="420" spans="1:14" s="2" customFormat="1" ht="12">
      <c r="A420" s="1536">
        <f t="shared" si="25"/>
        <v>420</v>
      </c>
      <c r="B420" s="3"/>
      <c r="C420" s="3"/>
      <c r="D420" s="3"/>
      <c r="E420" s="1580"/>
      <c r="F420" s="598" t="s">
        <v>258</v>
      </c>
      <c r="G420" s="641" t="s">
        <v>259</v>
      </c>
      <c r="H420" s="186">
        <v>15468100</v>
      </c>
      <c r="I420" s="88">
        <f t="shared" si="28"/>
        <v>736300</v>
      </c>
      <c r="J420" s="69">
        <v>14731800</v>
      </c>
    </row>
    <row r="421" spans="1:14" s="2" customFormat="1" ht="12">
      <c r="A421" s="1536">
        <f t="shared" si="25"/>
        <v>421</v>
      </c>
      <c r="B421" s="3"/>
      <c r="C421" s="3"/>
      <c r="D421" s="3"/>
      <c r="E421" s="1579" t="s">
        <v>260</v>
      </c>
      <c r="F421" s="574" t="s">
        <v>245</v>
      </c>
      <c r="G421" s="640"/>
      <c r="H421" s="185">
        <v>12153618</v>
      </c>
      <c r="I421" s="85">
        <f t="shared" si="28"/>
        <v>462276</v>
      </c>
      <c r="J421" s="65">
        <v>11691342</v>
      </c>
    </row>
    <row r="422" spans="1:14" s="2" customFormat="1" ht="12">
      <c r="A422" s="1536">
        <f t="shared" si="25"/>
        <v>422</v>
      </c>
      <c r="B422" s="3"/>
      <c r="C422" s="3"/>
      <c r="D422" s="3"/>
      <c r="E422" s="1580"/>
      <c r="F422" s="598" t="s">
        <v>247</v>
      </c>
      <c r="G422" s="641"/>
      <c r="H422" s="186">
        <v>11951900</v>
      </c>
      <c r="I422" s="88">
        <f t="shared" si="28"/>
        <v>497400</v>
      </c>
      <c r="J422" s="69">
        <v>11454500</v>
      </c>
    </row>
    <row r="423" spans="1:14" s="2" customFormat="1" ht="12">
      <c r="A423" s="1536">
        <f t="shared" si="25"/>
        <v>423</v>
      </c>
      <c r="B423" s="3"/>
      <c r="C423" s="3"/>
      <c r="D423" s="3"/>
      <c r="E423" s="1579" t="s">
        <v>261</v>
      </c>
      <c r="F423" s="574" t="s">
        <v>245</v>
      </c>
      <c r="G423" s="640"/>
      <c r="H423" s="185">
        <v>2554340</v>
      </c>
      <c r="I423" s="85">
        <f t="shared" si="28"/>
        <v>91095</v>
      </c>
      <c r="J423" s="65">
        <v>2463245</v>
      </c>
    </row>
    <row r="424" spans="1:14">
      <c r="A424" s="1536">
        <f t="shared" si="25"/>
        <v>424</v>
      </c>
      <c r="D424" s="3"/>
      <c r="E424" s="1580"/>
      <c r="F424" s="598" t="s">
        <v>247</v>
      </c>
      <c r="G424" s="641"/>
      <c r="H424" s="186">
        <v>2441700</v>
      </c>
      <c r="I424" s="88">
        <f t="shared" si="28"/>
        <v>169800</v>
      </c>
      <c r="J424" s="69">
        <v>2271900</v>
      </c>
      <c r="K424" s="2"/>
      <c r="L424" s="2"/>
      <c r="M424" s="2"/>
      <c r="N424" s="2"/>
    </row>
    <row r="425" spans="1:14">
      <c r="A425" s="1536">
        <f t="shared" si="25"/>
        <v>425</v>
      </c>
      <c r="D425" s="3"/>
      <c r="E425" s="594" t="s">
        <v>262</v>
      </c>
      <c r="F425" s="621"/>
      <c r="G425" s="508"/>
      <c r="H425" s="44"/>
      <c r="I425" s="82"/>
      <c r="J425" s="623" t="s">
        <v>158</v>
      </c>
      <c r="K425" s="2"/>
      <c r="L425" s="2"/>
      <c r="M425" s="2"/>
      <c r="N425" s="2"/>
    </row>
    <row r="426" spans="1:14" s="2" customFormat="1" ht="12">
      <c r="A426" s="1536">
        <f t="shared" si="25"/>
        <v>426</v>
      </c>
      <c r="B426" s="3"/>
      <c r="C426" s="3"/>
      <c r="D426" s="3"/>
      <c r="E426" s="642" t="s">
        <v>263</v>
      </c>
      <c r="F426" s="643"/>
      <c r="G426" s="640"/>
      <c r="H426" s="178">
        <v>76.06</v>
      </c>
      <c r="I426" s="179">
        <f t="shared" ref="I426:I429" si="29">IF(SUM(H426)-SUM(J426)=0,"- ",SUM(H426)-SUM(J426))</f>
        <v>0.12999999999999545</v>
      </c>
      <c r="J426" s="180">
        <v>75.930000000000007</v>
      </c>
    </row>
    <row r="427" spans="1:14" s="2" customFormat="1" ht="12">
      <c r="A427" s="1536">
        <f t="shared" si="25"/>
        <v>427</v>
      </c>
      <c r="B427" s="3"/>
      <c r="C427" s="3"/>
      <c r="D427" s="3"/>
      <c r="E427" s="644" t="s">
        <v>264</v>
      </c>
      <c r="F427" s="645"/>
      <c r="G427" s="646"/>
      <c r="H427" s="130">
        <v>77.27</v>
      </c>
      <c r="I427" s="131">
        <f t="shared" si="29"/>
        <v>-0.48000000000000398</v>
      </c>
      <c r="J427" s="132">
        <v>77.75</v>
      </c>
    </row>
    <row r="428" spans="1:14" s="2" customFormat="1">
      <c r="A428" s="1536">
        <f t="shared" si="25"/>
        <v>428</v>
      </c>
      <c r="B428" s="3"/>
      <c r="C428" s="3"/>
      <c r="D428" s="3"/>
      <c r="E428" s="644" t="s">
        <v>265</v>
      </c>
      <c r="F428" s="645"/>
      <c r="G428" s="646"/>
      <c r="H428" s="130">
        <v>15.99</v>
      </c>
      <c r="I428" s="131">
        <f t="shared" si="29"/>
        <v>-9.9999999999997868E-3</v>
      </c>
      <c r="J428" s="132">
        <v>16</v>
      </c>
      <c r="N428" s="5"/>
    </row>
    <row r="429" spans="1:14" s="2" customFormat="1" ht="14.25" thickBot="1">
      <c r="A429" s="1536">
        <f t="shared" si="25"/>
        <v>429</v>
      </c>
      <c r="B429" s="3"/>
      <c r="C429" s="3"/>
      <c r="D429" s="3"/>
      <c r="E429" s="647" t="s">
        <v>266</v>
      </c>
      <c r="F429" s="648"/>
      <c r="G429" s="641"/>
      <c r="H429" s="183">
        <v>15.79</v>
      </c>
      <c r="I429" s="136">
        <f t="shared" si="29"/>
        <v>0.36999999999999922</v>
      </c>
      <c r="J429" s="184">
        <v>15.42</v>
      </c>
      <c r="L429" s="5"/>
      <c r="M429" s="5"/>
      <c r="N429" s="5"/>
    </row>
    <row r="430" spans="1:14" s="2" customFormat="1" ht="14.25" thickTop="1">
      <c r="A430" s="1536">
        <f t="shared" si="25"/>
        <v>430</v>
      </c>
      <c r="B430" s="3"/>
      <c r="C430" s="3"/>
      <c r="D430" s="1065"/>
      <c r="E430" s="5"/>
      <c r="F430" s="5"/>
      <c r="G430" s="5"/>
      <c r="H430" s="5"/>
      <c r="I430" s="5"/>
      <c r="J430" s="5"/>
      <c r="K430" s="5"/>
      <c r="L430" s="5"/>
      <c r="M430" s="5"/>
    </row>
    <row r="431" spans="1:14" s="2" customFormat="1" ht="19.5" thickBot="1">
      <c r="A431" s="1536">
        <f t="shared" si="25"/>
        <v>431</v>
      </c>
      <c r="B431" s="3"/>
      <c r="C431" s="3"/>
      <c r="D431" s="1069">
        <f>D409+1</f>
        <v>12</v>
      </c>
      <c r="E431" s="570" t="s">
        <v>267</v>
      </c>
      <c r="F431" s="5"/>
      <c r="G431" s="5"/>
      <c r="H431" s="5"/>
      <c r="I431" s="5"/>
      <c r="J431" s="623" t="s">
        <v>268</v>
      </c>
      <c r="K431" s="5"/>
    </row>
    <row r="432" spans="1:14" s="2" customFormat="1" thickTop="1" thickBot="1">
      <c r="A432" s="1536">
        <f t="shared" si="25"/>
        <v>432</v>
      </c>
      <c r="B432" s="3"/>
      <c r="C432" s="3"/>
      <c r="D432" s="3"/>
      <c r="E432" s="73"/>
      <c r="H432" s="672">
        <v>202303</v>
      </c>
      <c r="I432" s="673"/>
      <c r="J432" s="513">
        <v>202203</v>
      </c>
    </row>
    <row r="433" spans="1:14" s="2" customFormat="1" ht="12.75" thickTop="1">
      <c r="A433" s="1536">
        <f t="shared" si="25"/>
        <v>433</v>
      </c>
      <c r="B433" s="3"/>
      <c r="C433" s="3"/>
      <c r="D433" s="3"/>
      <c r="E433" s="73"/>
      <c r="H433" s="674" t="s">
        <v>1380</v>
      </c>
      <c r="I433" s="494" t="s">
        <v>193</v>
      </c>
      <c r="J433" s="638" t="s">
        <v>1412</v>
      </c>
    </row>
    <row r="434" spans="1:14" s="2" customFormat="1" ht="12">
      <c r="A434" s="1536">
        <f t="shared" si="25"/>
        <v>434</v>
      </c>
      <c r="B434" s="3"/>
      <c r="C434" s="3"/>
      <c r="D434" s="3"/>
      <c r="E434" s="73"/>
      <c r="H434" s="1231" t="s">
        <v>79</v>
      </c>
      <c r="I434" s="604"/>
      <c r="J434" s="1227" t="s">
        <v>79</v>
      </c>
    </row>
    <row r="435" spans="1:14" s="2" customFormat="1" ht="12">
      <c r="A435" s="1536">
        <f t="shared" si="25"/>
        <v>435</v>
      </c>
      <c r="B435" s="3"/>
      <c r="C435" s="3"/>
      <c r="D435" s="3"/>
      <c r="E435" s="574" t="s">
        <v>269</v>
      </c>
      <c r="F435" s="574"/>
      <c r="G435" s="591" t="s">
        <v>270</v>
      </c>
      <c r="H435" s="185">
        <v>4117400</v>
      </c>
      <c r="I435" s="85">
        <f t="shared" ref="I435:I444" si="30">IF(SUM(H435)-SUM(J435)=0,"- ",SUM(H435)-SUM(J435))</f>
        <v>93100</v>
      </c>
      <c r="J435" s="65">
        <v>4024300</v>
      </c>
    </row>
    <row r="436" spans="1:14" s="2" customFormat="1" ht="12">
      <c r="A436" s="1536">
        <f t="shared" si="25"/>
        <v>436</v>
      </c>
      <c r="B436" s="3"/>
      <c r="C436" s="3"/>
      <c r="D436" s="3"/>
      <c r="E436" s="576" t="s">
        <v>271</v>
      </c>
      <c r="F436" s="575"/>
      <c r="G436" s="566" t="s">
        <v>270</v>
      </c>
      <c r="H436" s="171">
        <v>3917700</v>
      </c>
      <c r="I436" s="79">
        <f t="shared" si="30"/>
        <v>83400</v>
      </c>
      <c r="J436" s="67">
        <v>3834300</v>
      </c>
    </row>
    <row r="437" spans="1:14" s="2" customFormat="1" ht="12">
      <c r="A437" s="1536">
        <f t="shared" si="25"/>
        <v>437</v>
      </c>
      <c r="B437" s="3"/>
      <c r="C437" s="3"/>
      <c r="D437" s="3"/>
      <c r="E437" s="576" t="s">
        <v>272</v>
      </c>
      <c r="F437" s="575"/>
      <c r="G437" s="566" t="s">
        <v>270</v>
      </c>
      <c r="H437" s="171">
        <v>199600</v>
      </c>
      <c r="I437" s="79">
        <f t="shared" si="30"/>
        <v>9700</v>
      </c>
      <c r="J437" s="67">
        <v>189900</v>
      </c>
    </row>
    <row r="438" spans="1:14" s="2" customFormat="1" ht="12">
      <c r="A438" s="1536">
        <f t="shared" si="25"/>
        <v>438</v>
      </c>
      <c r="B438" s="3"/>
      <c r="C438" s="3"/>
      <c r="D438" s="3"/>
      <c r="E438" s="598" t="s">
        <v>273</v>
      </c>
      <c r="F438" s="598"/>
      <c r="G438" s="567" t="s">
        <v>274</v>
      </c>
      <c r="H438" s="187">
        <v>33.880000000000003</v>
      </c>
      <c r="I438" s="136">
        <f t="shared" si="30"/>
        <v>-0.53999999999999915</v>
      </c>
      <c r="J438" s="184">
        <v>34.42</v>
      </c>
    </row>
    <row r="439" spans="1:14">
      <c r="A439" s="1536">
        <f t="shared" si="25"/>
        <v>439</v>
      </c>
      <c r="D439" s="3"/>
      <c r="E439" s="649" t="s">
        <v>275</v>
      </c>
      <c r="F439" s="650"/>
      <c r="G439" s="650" t="s">
        <v>270</v>
      </c>
      <c r="H439" s="188">
        <v>9870624</v>
      </c>
      <c r="I439" s="103">
        <f t="shared" si="30"/>
        <v>420024</v>
      </c>
      <c r="J439" s="189">
        <v>9450600</v>
      </c>
      <c r="K439" s="2"/>
      <c r="L439" s="2"/>
      <c r="M439" s="2"/>
      <c r="N439" s="2"/>
    </row>
    <row r="440" spans="1:14" s="2" customFormat="1" ht="12">
      <c r="A440" s="1536">
        <f t="shared" si="25"/>
        <v>440</v>
      </c>
      <c r="B440" s="3"/>
      <c r="C440" s="3"/>
      <c r="D440" s="3"/>
      <c r="E440" s="575" t="s">
        <v>276</v>
      </c>
      <c r="F440" s="566"/>
      <c r="G440" s="566" t="s">
        <v>270</v>
      </c>
      <c r="H440" s="171">
        <v>11836700</v>
      </c>
      <c r="I440" s="79">
        <f t="shared" si="30"/>
        <v>410800</v>
      </c>
      <c r="J440" s="67">
        <v>11425900</v>
      </c>
    </row>
    <row r="441" spans="1:14" s="2" customFormat="1" ht="12">
      <c r="A441" s="1536">
        <f t="shared" si="25"/>
        <v>441</v>
      </c>
      <c r="B441" s="3"/>
      <c r="C441" s="3"/>
      <c r="D441" s="3"/>
      <c r="E441" s="598" t="s">
        <v>277</v>
      </c>
      <c r="F441" s="567"/>
      <c r="G441" s="567" t="s">
        <v>274</v>
      </c>
      <c r="H441" s="187">
        <v>83.39</v>
      </c>
      <c r="I441" s="136">
        <f t="shared" si="30"/>
        <v>0.68000000000000682</v>
      </c>
      <c r="J441" s="184">
        <v>82.71</v>
      </c>
    </row>
    <row r="442" spans="1:14" s="2" customFormat="1" ht="12">
      <c r="A442" s="1536">
        <f t="shared" si="25"/>
        <v>442</v>
      </c>
      <c r="B442" s="3"/>
      <c r="C442" s="3"/>
      <c r="D442" s="3"/>
      <c r="E442" s="649" t="s">
        <v>278</v>
      </c>
      <c r="F442" s="650"/>
      <c r="G442" s="650" t="s">
        <v>279</v>
      </c>
      <c r="H442" s="188" t="s">
        <v>1381</v>
      </c>
      <c r="I442" s="103" t="str">
        <f t="shared" si="30"/>
        <v xml:space="preserve">- </v>
      </c>
      <c r="J442" s="189" t="s">
        <v>1381</v>
      </c>
    </row>
    <row r="443" spans="1:14" s="2" customFormat="1" ht="12">
      <c r="A443" s="1536">
        <f t="shared" si="25"/>
        <v>443</v>
      </c>
      <c r="B443" s="3"/>
      <c r="C443" s="3"/>
      <c r="D443" s="3"/>
      <c r="E443" s="587" t="s">
        <v>280</v>
      </c>
      <c r="F443" s="566"/>
      <c r="G443" s="566" t="s">
        <v>279</v>
      </c>
      <c r="H443" s="171" t="s">
        <v>1381</v>
      </c>
      <c r="I443" s="79" t="str">
        <f t="shared" si="30"/>
        <v xml:space="preserve">- </v>
      </c>
      <c r="J443" s="67" t="s">
        <v>1381</v>
      </c>
    </row>
    <row r="444" spans="1:14" s="2" customFormat="1" ht="14.25" thickBot="1">
      <c r="A444" s="1536">
        <f t="shared" si="25"/>
        <v>444</v>
      </c>
      <c r="B444" s="3"/>
      <c r="C444" s="3"/>
      <c r="D444" s="3"/>
      <c r="E444" s="598" t="s">
        <v>281</v>
      </c>
      <c r="F444" s="567"/>
      <c r="G444" s="567" t="s">
        <v>274</v>
      </c>
      <c r="H444" s="183" t="s">
        <v>1381</v>
      </c>
      <c r="I444" s="136" t="str">
        <f t="shared" si="30"/>
        <v xml:space="preserve">- </v>
      </c>
      <c r="J444" s="184" t="s">
        <v>1381</v>
      </c>
      <c r="N444" s="5"/>
    </row>
    <row r="445" spans="1:14" s="2" customFormat="1" ht="14.25" thickTop="1">
      <c r="A445" s="1536">
        <f t="shared" si="25"/>
        <v>445</v>
      </c>
      <c r="B445" s="3"/>
      <c r="C445" s="3"/>
      <c r="D445" s="3"/>
      <c r="L445" s="5"/>
      <c r="M445" s="5"/>
    </row>
    <row r="446" spans="1:14" s="2" customFormat="1" ht="19.5" thickBot="1">
      <c r="A446" s="1536">
        <f t="shared" si="25"/>
        <v>446</v>
      </c>
      <c r="B446" s="3"/>
      <c r="C446" s="3"/>
      <c r="D446" s="1069">
        <f>D431+1</f>
        <v>13</v>
      </c>
      <c r="E446" s="570" t="s">
        <v>282</v>
      </c>
      <c r="F446" s="5"/>
      <c r="G446" s="5"/>
      <c r="H446" s="5"/>
      <c r="I446" s="5"/>
      <c r="J446" s="571" t="s">
        <v>52</v>
      </c>
      <c r="K446" s="5"/>
    </row>
    <row r="447" spans="1:14" s="2" customFormat="1" thickTop="1" thickBot="1">
      <c r="A447" s="1536">
        <f t="shared" si="25"/>
        <v>447</v>
      </c>
      <c r="B447" s="3"/>
      <c r="C447" s="3"/>
      <c r="D447" s="3"/>
      <c r="E447" s="73"/>
      <c r="H447" s="672">
        <v>202303</v>
      </c>
      <c r="I447" s="673"/>
      <c r="J447" s="513">
        <v>202203</v>
      </c>
    </row>
    <row r="448" spans="1:14" s="2" customFormat="1" ht="12.75" thickTop="1">
      <c r="A448" s="1536">
        <f t="shared" si="25"/>
        <v>448</v>
      </c>
      <c r="B448" s="3"/>
      <c r="C448" s="3"/>
      <c r="D448" s="3"/>
      <c r="E448" s="73"/>
      <c r="H448" s="674" t="s">
        <v>1380</v>
      </c>
      <c r="I448" s="494" t="s">
        <v>193</v>
      </c>
      <c r="J448" s="638" t="s">
        <v>1412</v>
      </c>
    </row>
    <row r="449" spans="1:14" s="2" customFormat="1" ht="12">
      <c r="A449" s="1536">
        <f t="shared" si="25"/>
        <v>449</v>
      </c>
      <c r="B449" s="3"/>
      <c r="C449" s="3"/>
      <c r="D449" s="3"/>
      <c r="E449" s="73"/>
      <c r="H449" s="1231" t="s">
        <v>79</v>
      </c>
      <c r="I449" s="604"/>
      <c r="J449" s="1227" t="s">
        <v>79</v>
      </c>
    </row>
    <row r="450" spans="1:14" s="2" customFormat="1" ht="12">
      <c r="A450" s="1536">
        <f t="shared" si="25"/>
        <v>450</v>
      </c>
      <c r="B450" s="3"/>
      <c r="C450" s="3"/>
      <c r="D450" s="3" t="s">
        <v>79</v>
      </c>
      <c r="E450" s="574" t="s">
        <v>283</v>
      </c>
      <c r="F450" s="574"/>
      <c r="G450" s="651"/>
      <c r="H450" s="185">
        <v>2554340</v>
      </c>
      <c r="I450" s="85">
        <f t="shared" ref="I450:I457" si="31">IF(SUM(H450)-SUM(J450)=0,"- ",SUM(H450)-SUM(J450))</f>
        <v>91095</v>
      </c>
      <c r="J450" s="65">
        <v>2463245</v>
      </c>
    </row>
    <row r="451" spans="1:14" s="2" customFormat="1" ht="12">
      <c r="A451" s="1536">
        <f t="shared" ref="A451:A514" si="32">A450+1</f>
        <v>451</v>
      </c>
      <c r="B451" s="3"/>
      <c r="C451" s="3"/>
      <c r="D451" s="3" t="s">
        <v>79</v>
      </c>
      <c r="E451" s="576" t="s">
        <v>284</v>
      </c>
      <c r="F451" s="575"/>
      <c r="G451" s="607"/>
      <c r="H451" s="171">
        <v>284858</v>
      </c>
      <c r="I451" s="79">
        <f t="shared" si="31"/>
        <v>121535</v>
      </c>
      <c r="J451" s="67">
        <v>163323</v>
      </c>
    </row>
    <row r="452" spans="1:14">
      <c r="A452" s="1536">
        <f t="shared" si="32"/>
        <v>452</v>
      </c>
      <c r="D452" s="3" t="s">
        <v>79</v>
      </c>
      <c r="E452" s="576" t="s">
        <v>285</v>
      </c>
      <c r="F452" s="575"/>
      <c r="G452" s="607"/>
      <c r="H452" s="171">
        <v>308074</v>
      </c>
      <c r="I452" s="79">
        <f t="shared" si="31"/>
        <v>-57379</v>
      </c>
      <c r="J452" s="67">
        <v>365453</v>
      </c>
      <c r="K452" s="2"/>
      <c r="L452" s="2"/>
      <c r="M452" s="2"/>
      <c r="N452" s="2"/>
    </row>
    <row r="453" spans="1:14" s="2" customFormat="1" ht="12">
      <c r="A453" s="1536">
        <f t="shared" si="32"/>
        <v>453</v>
      </c>
      <c r="B453" s="3"/>
      <c r="C453" s="3"/>
      <c r="D453" s="3" t="s">
        <v>79</v>
      </c>
      <c r="E453" s="576" t="s">
        <v>286</v>
      </c>
      <c r="F453" s="575"/>
      <c r="G453" s="607"/>
      <c r="H453" s="171" t="s">
        <v>1381</v>
      </c>
      <c r="I453" s="79" t="str">
        <f t="shared" si="31"/>
        <v xml:space="preserve">- </v>
      </c>
      <c r="J453" s="67" t="s">
        <v>1381</v>
      </c>
    </row>
    <row r="454" spans="1:14" s="2" customFormat="1" ht="12">
      <c r="A454" s="1536">
        <f t="shared" si="32"/>
        <v>454</v>
      </c>
      <c r="B454" s="3"/>
      <c r="C454" s="3"/>
      <c r="D454" s="3" t="s">
        <v>79</v>
      </c>
      <c r="E454" s="576" t="s">
        <v>287</v>
      </c>
      <c r="F454" s="566"/>
      <c r="G454" s="607"/>
      <c r="H454" s="171">
        <v>502115</v>
      </c>
      <c r="I454" s="79">
        <f t="shared" si="31"/>
        <v>-22775</v>
      </c>
      <c r="J454" s="67">
        <v>524890</v>
      </c>
    </row>
    <row r="455" spans="1:14" s="2" customFormat="1" ht="12">
      <c r="A455" s="1536">
        <f t="shared" si="32"/>
        <v>455</v>
      </c>
      <c r="B455" s="3"/>
      <c r="C455" s="3"/>
      <c r="D455" s="3" t="s">
        <v>79</v>
      </c>
      <c r="E455" s="576" t="s">
        <v>288</v>
      </c>
      <c r="F455" s="566"/>
      <c r="G455" s="607"/>
      <c r="H455" s="171">
        <v>251405</v>
      </c>
      <c r="I455" s="79">
        <f t="shared" si="31"/>
        <v>1898</v>
      </c>
      <c r="J455" s="67">
        <v>249507</v>
      </c>
    </row>
    <row r="456" spans="1:14" s="2" customFormat="1" ht="12">
      <c r="A456" s="1536">
        <f t="shared" si="32"/>
        <v>456</v>
      </c>
      <c r="B456" s="3"/>
      <c r="C456" s="3"/>
      <c r="D456" s="3" t="s">
        <v>79</v>
      </c>
      <c r="E456" s="576" t="s">
        <v>289</v>
      </c>
      <c r="F456" s="566"/>
      <c r="G456" s="607"/>
      <c r="H456" s="171">
        <v>1207887</v>
      </c>
      <c r="I456" s="79">
        <f t="shared" si="31"/>
        <v>47817</v>
      </c>
      <c r="J456" s="67">
        <v>1160070</v>
      </c>
    </row>
    <row r="457" spans="1:14" s="2" customFormat="1" ht="12.75" thickBot="1">
      <c r="A457" s="1536">
        <f t="shared" si="32"/>
        <v>457</v>
      </c>
      <c r="B457" s="3"/>
      <c r="C457" s="3"/>
      <c r="D457" s="3" t="s">
        <v>79</v>
      </c>
      <c r="E457" s="581" t="s">
        <v>290</v>
      </c>
      <c r="F457" s="567"/>
      <c r="G457" s="609"/>
      <c r="H457" s="173">
        <v>661100</v>
      </c>
      <c r="I457" s="88">
        <f t="shared" si="31"/>
        <v>63500</v>
      </c>
      <c r="J457" s="69">
        <v>597600</v>
      </c>
    </row>
    <row r="458" spans="1:14" s="2" customFormat="1" ht="14.25" thickTop="1">
      <c r="A458" s="1536">
        <f t="shared" si="32"/>
        <v>458</v>
      </c>
      <c r="B458" s="3"/>
      <c r="C458" s="3"/>
      <c r="D458" s="3"/>
      <c r="N458" s="5"/>
    </row>
    <row r="459" spans="1:14" s="2" customFormat="1">
      <c r="A459" s="1536">
        <f t="shared" si="32"/>
        <v>459</v>
      </c>
      <c r="B459" s="3"/>
      <c r="C459" s="3"/>
      <c r="D459" s="3"/>
      <c r="L459" s="5"/>
      <c r="M459" s="5"/>
    </row>
    <row r="460" spans="1:14" s="2" customFormat="1" ht="19.5" thickBot="1">
      <c r="A460" s="1536">
        <f t="shared" si="32"/>
        <v>460</v>
      </c>
      <c r="B460" s="3"/>
      <c r="C460" s="3"/>
      <c r="D460" s="1069">
        <f>D446+1</f>
        <v>14</v>
      </c>
      <c r="E460" s="570" t="s">
        <v>291</v>
      </c>
      <c r="F460" s="5"/>
      <c r="G460" s="5"/>
      <c r="H460" s="5"/>
      <c r="I460" s="5"/>
      <c r="J460" s="571" t="s">
        <v>52</v>
      </c>
      <c r="K460" s="5"/>
    </row>
    <row r="461" spans="1:14" s="2" customFormat="1" thickTop="1" thickBot="1">
      <c r="A461" s="1536">
        <f t="shared" si="32"/>
        <v>461</v>
      </c>
      <c r="B461" s="3"/>
      <c r="C461" s="3"/>
      <c r="D461" s="3"/>
      <c r="E461" s="73"/>
      <c r="H461" s="672">
        <v>202303</v>
      </c>
      <c r="I461" s="673"/>
      <c r="J461" s="513">
        <v>202203</v>
      </c>
    </row>
    <row r="462" spans="1:14" s="2" customFormat="1" ht="12.75" thickTop="1">
      <c r="A462" s="1536">
        <f t="shared" si="32"/>
        <v>462</v>
      </c>
      <c r="B462" s="3"/>
      <c r="C462" s="3"/>
      <c r="D462" s="3"/>
      <c r="E462" s="73"/>
      <c r="H462" s="674" t="s">
        <v>1380</v>
      </c>
      <c r="I462" s="494" t="s">
        <v>193</v>
      </c>
      <c r="J462" s="638" t="s">
        <v>1412</v>
      </c>
    </row>
    <row r="463" spans="1:14" s="2" customFormat="1" ht="12">
      <c r="A463" s="1536">
        <f t="shared" si="32"/>
        <v>463</v>
      </c>
      <c r="B463" s="3"/>
      <c r="C463" s="3"/>
      <c r="D463" s="3"/>
      <c r="E463" s="73"/>
      <c r="H463" s="1231" t="s">
        <v>1388</v>
      </c>
      <c r="I463" s="604"/>
      <c r="J463" s="1227" t="s">
        <v>1388</v>
      </c>
    </row>
    <row r="464" spans="1:14" s="2" customFormat="1" ht="12">
      <c r="A464" s="1536">
        <f t="shared" si="32"/>
        <v>464</v>
      </c>
      <c r="B464" s="3"/>
      <c r="C464" s="3"/>
      <c r="D464" s="3" t="s">
        <v>79</v>
      </c>
      <c r="E464" s="574" t="s">
        <v>292</v>
      </c>
      <c r="F464" s="574"/>
      <c r="G464" s="591"/>
      <c r="H464" s="185">
        <v>2100300</v>
      </c>
      <c r="I464" s="85">
        <f t="shared" ref="I464:I472" si="33">IF(SUM(H464)-SUM(J464)=0,"- ",SUM(H464)-SUM(J464))</f>
        <v>-16100</v>
      </c>
      <c r="J464" s="65">
        <v>2116400</v>
      </c>
    </row>
    <row r="465" spans="1:14" s="2" customFormat="1" ht="12">
      <c r="A465" s="1536">
        <f t="shared" si="32"/>
        <v>465</v>
      </c>
      <c r="B465" s="3"/>
      <c r="C465" s="3"/>
      <c r="D465" s="3" t="s">
        <v>79</v>
      </c>
      <c r="E465" s="576" t="s">
        <v>293</v>
      </c>
      <c r="F465" s="575"/>
      <c r="G465" s="566"/>
      <c r="H465" s="171">
        <v>375900</v>
      </c>
      <c r="I465" s="79">
        <f t="shared" si="33"/>
        <v>33300</v>
      </c>
      <c r="J465" s="67">
        <v>342600</v>
      </c>
    </row>
    <row r="466" spans="1:14" s="2" customFormat="1" ht="12">
      <c r="A466" s="1536">
        <f t="shared" si="32"/>
        <v>466</v>
      </c>
      <c r="B466" s="3"/>
      <c r="C466" s="3"/>
      <c r="D466" s="3" t="s">
        <v>79</v>
      </c>
      <c r="E466" s="576" t="s">
        <v>294</v>
      </c>
      <c r="F466" s="575"/>
      <c r="G466" s="566"/>
      <c r="H466" s="171">
        <v>94400</v>
      </c>
      <c r="I466" s="79">
        <f t="shared" si="33"/>
        <v>-3000</v>
      </c>
      <c r="J466" s="67">
        <v>97400</v>
      </c>
    </row>
    <row r="467" spans="1:14" s="2" customFormat="1" ht="12">
      <c r="A467" s="1536">
        <f t="shared" si="32"/>
        <v>467</v>
      </c>
      <c r="B467" s="3"/>
      <c r="C467" s="3"/>
      <c r="D467" s="3" t="s">
        <v>79</v>
      </c>
      <c r="E467" s="576" t="s">
        <v>295</v>
      </c>
      <c r="F467" s="575"/>
      <c r="G467" s="566"/>
      <c r="H467" s="171">
        <v>844700</v>
      </c>
      <c r="I467" s="79">
        <f t="shared" si="33"/>
        <v>-22900</v>
      </c>
      <c r="J467" s="67">
        <v>867600</v>
      </c>
    </row>
    <row r="468" spans="1:14" s="2" customFormat="1" ht="12">
      <c r="A468" s="1536">
        <f t="shared" si="32"/>
        <v>468</v>
      </c>
      <c r="B468" s="3"/>
      <c r="C468" s="3"/>
      <c r="D468" s="3" t="s">
        <v>79</v>
      </c>
      <c r="E468" s="576" t="s">
        <v>296</v>
      </c>
      <c r="F468" s="566"/>
      <c r="G468" s="566"/>
      <c r="H468" s="171">
        <v>18800</v>
      </c>
      <c r="I468" s="79">
        <f t="shared" si="33"/>
        <v>-7000</v>
      </c>
      <c r="J468" s="67">
        <v>25800</v>
      </c>
    </row>
    <row r="469" spans="1:14" s="2" customFormat="1" ht="12">
      <c r="A469" s="1536">
        <f t="shared" si="32"/>
        <v>469</v>
      </c>
      <c r="B469" s="3"/>
      <c r="C469" s="3"/>
      <c r="D469" s="3" t="s">
        <v>79</v>
      </c>
      <c r="E469" s="576" t="s">
        <v>64</v>
      </c>
      <c r="F469" s="566"/>
      <c r="G469" s="566"/>
      <c r="H469" s="171">
        <v>24700</v>
      </c>
      <c r="I469" s="79">
        <f t="shared" si="33"/>
        <v>3700</v>
      </c>
      <c r="J469" s="67">
        <v>21000</v>
      </c>
    </row>
    <row r="470" spans="1:14" s="2" customFormat="1" ht="12">
      <c r="A470" s="1536">
        <f t="shared" si="32"/>
        <v>470</v>
      </c>
      <c r="B470" s="3"/>
      <c r="C470" s="3"/>
      <c r="D470" s="3" t="s">
        <v>79</v>
      </c>
      <c r="E470" s="583" t="s">
        <v>297</v>
      </c>
      <c r="F470" s="652"/>
      <c r="G470" s="652"/>
      <c r="H470" s="190">
        <v>741600</v>
      </c>
      <c r="I470" s="91">
        <f t="shared" si="33"/>
        <v>-20200</v>
      </c>
      <c r="J470" s="191">
        <v>761800</v>
      </c>
    </row>
    <row r="471" spans="1:14" s="2" customFormat="1" ht="12">
      <c r="A471" s="1536">
        <f t="shared" si="32"/>
        <v>471</v>
      </c>
      <c r="B471" s="3"/>
      <c r="C471" s="3"/>
      <c r="D471" s="3" t="s">
        <v>79</v>
      </c>
      <c r="E471" s="600" t="s">
        <v>298</v>
      </c>
      <c r="F471" s="505"/>
      <c r="G471" s="505"/>
      <c r="H471" s="192">
        <v>10918300</v>
      </c>
      <c r="I471" s="76">
        <f t="shared" si="33"/>
        <v>383000</v>
      </c>
      <c r="J471" s="193">
        <v>10535300</v>
      </c>
    </row>
    <row r="472" spans="1:14" s="2" customFormat="1" ht="12">
      <c r="A472" s="1536">
        <f t="shared" si="32"/>
        <v>472</v>
      </c>
      <c r="B472" s="3"/>
      <c r="C472" s="3"/>
      <c r="D472" s="3"/>
      <c r="E472" s="608" t="s">
        <v>299</v>
      </c>
      <c r="F472" s="567"/>
      <c r="G472" s="567"/>
      <c r="H472" s="186">
        <v>13018600</v>
      </c>
      <c r="I472" s="88">
        <f t="shared" si="33"/>
        <v>366900</v>
      </c>
      <c r="J472" s="69">
        <v>12651700</v>
      </c>
    </row>
    <row r="473" spans="1:14" s="2" customFormat="1" ht="12">
      <c r="A473" s="1536">
        <f t="shared" si="32"/>
        <v>473</v>
      </c>
      <c r="B473" s="3"/>
      <c r="C473" s="3"/>
      <c r="D473" s="3"/>
      <c r="E473" s="508"/>
      <c r="F473" s="508"/>
      <c r="G473" s="508"/>
    </row>
    <row r="474" spans="1:14" s="2" customFormat="1" ht="12">
      <c r="A474" s="1536">
        <f t="shared" si="32"/>
        <v>474</v>
      </c>
      <c r="B474" s="3"/>
      <c r="C474" s="3"/>
      <c r="D474" s="3"/>
      <c r="E474" s="653" t="s">
        <v>300</v>
      </c>
      <c r="F474" s="508"/>
      <c r="G474" s="508"/>
      <c r="J474" s="571" t="s">
        <v>52</v>
      </c>
    </row>
    <row r="475" spans="1:14">
      <c r="A475" s="1536">
        <f t="shared" si="32"/>
        <v>475</v>
      </c>
      <c r="D475" s="3"/>
      <c r="E475" s="653"/>
      <c r="F475" s="508"/>
      <c r="G475" s="508"/>
      <c r="H475" s="296" t="s">
        <v>79</v>
      </c>
      <c r="I475" s="1237"/>
      <c r="J475" s="1238" t="s">
        <v>79</v>
      </c>
      <c r="K475" s="2"/>
      <c r="L475" s="2"/>
      <c r="M475" s="2"/>
      <c r="N475" s="2"/>
    </row>
    <row r="476" spans="1:14">
      <c r="A476" s="1536">
        <f t="shared" si="32"/>
        <v>476</v>
      </c>
      <c r="D476" s="3"/>
      <c r="E476" s="574" t="s">
        <v>301</v>
      </c>
      <c r="F476" s="591"/>
      <c r="G476" s="591"/>
      <c r="H476" s="194" t="s">
        <v>1389</v>
      </c>
      <c r="I476" s="85" t="str">
        <f t="shared" ref="I476:I483" si="34">IF(SUM(H476)-SUM(J476)=0,"- ",SUM(H476)-SUM(J476))</f>
        <v xml:space="preserve">- </v>
      </c>
      <c r="J476" s="195" t="s">
        <v>1389</v>
      </c>
      <c r="K476" s="2"/>
      <c r="L476" s="2"/>
      <c r="M476" s="2"/>
      <c r="N476" s="2"/>
    </row>
    <row r="477" spans="1:14">
      <c r="A477" s="1536">
        <f t="shared" si="32"/>
        <v>477</v>
      </c>
      <c r="D477" s="3"/>
      <c r="E477" s="587" t="s">
        <v>302</v>
      </c>
      <c r="F477" s="566"/>
      <c r="G477" s="566"/>
      <c r="H477" s="171">
        <v>15091700</v>
      </c>
      <c r="I477" s="79">
        <f t="shared" si="34"/>
        <v>570600</v>
      </c>
      <c r="J477" s="67">
        <v>14521100</v>
      </c>
      <c r="K477" s="2"/>
      <c r="L477" s="2"/>
      <c r="M477" s="2"/>
      <c r="N477" s="2"/>
    </row>
    <row r="478" spans="1:14" s="2" customFormat="1" ht="12">
      <c r="A478" s="1536">
        <f t="shared" si="32"/>
        <v>478</v>
      </c>
      <c r="B478" s="3"/>
      <c r="C478" s="3"/>
      <c r="D478" s="3"/>
      <c r="E478" s="576" t="s">
        <v>303</v>
      </c>
      <c r="F478" s="566"/>
      <c r="G478" s="566"/>
      <c r="H478" s="171">
        <v>10918300</v>
      </c>
      <c r="I478" s="79">
        <f t="shared" si="34"/>
        <v>383000</v>
      </c>
      <c r="J478" s="67">
        <v>10535300</v>
      </c>
    </row>
    <row r="479" spans="1:14" s="2" customFormat="1" ht="12">
      <c r="A479" s="1536">
        <f t="shared" si="32"/>
        <v>479</v>
      </c>
      <c r="B479" s="3"/>
      <c r="C479" s="3"/>
      <c r="D479" s="3"/>
      <c r="E479" s="576" t="s">
        <v>304</v>
      </c>
      <c r="F479" s="566"/>
      <c r="G479" s="566"/>
      <c r="H479" s="171">
        <v>4173400</v>
      </c>
      <c r="I479" s="79">
        <f t="shared" si="34"/>
        <v>187600</v>
      </c>
      <c r="J479" s="67">
        <v>3985800</v>
      </c>
    </row>
    <row r="480" spans="1:14" s="2" customFormat="1" ht="12">
      <c r="A480" s="1536">
        <f t="shared" si="32"/>
        <v>480</v>
      </c>
      <c r="B480" s="3"/>
      <c r="C480" s="3"/>
      <c r="D480" s="3"/>
      <c r="E480" s="579" t="s">
        <v>305</v>
      </c>
      <c r="F480" s="566"/>
      <c r="G480" s="566"/>
      <c r="H480" s="171">
        <v>3055500</v>
      </c>
      <c r="I480" s="79">
        <f t="shared" si="34"/>
        <v>51800</v>
      </c>
      <c r="J480" s="67">
        <v>3003700</v>
      </c>
    </row>
    <row r="481" spans="1:14" s="2" customFormat="1" ht="12">
      <c r="A481" s="1536">
        <f t="shared" si="32"/>
        <v>481</v>
      </c>
      <c r="B481" s="3"/>
      <c r="C481" s="3"/>
      <c r="D481" s="3"/>
      <c r="E481" s="579" t="s">
        <v>306</v>
      </c>
      <c r="F481" s="566"/>
      <c r="G481" s="566"/>
      <c r="H481" s="171">
        <v>1117900</v>
      </c>
      <c r="I481" s="79">
        <f t="shared" si="34"/>
        <v>135800</v>
      </c>
      <c r="J481" s="67">
        <v>982100</v>
      </c>
    </row>
    <row r="482" spans="1:14" s="2" customFormat="1" ht="12">
      <c r="A482" s="1536">
        <f t="shared" si="32"/>
        <v>482</v>
      </c>
      <c r="B482" s="3"/>
      <c r="C482" s="3"/>
      <c r="D482" s="3"/>
      <c r="E482" s="580" t="s">
        <v>307</v>
      </c>
      <c r="F482" s="566"/>
      <c r="G482" s="566"/>
      <c r="H482" s="171">
        <v>1117700</v>
      </c>
      <c r="I482" s="79">
        <f t="shared" si="34"/>
        <v>135700</v>
      </c>
      <c r="J482" s="67">
        <v>982000</v>
      </c>
    </row>
    <row r="483" spans="1:14" s="2" customFormat="1" ht="14.25" thickBot="1">
      <c r="A483" s="1536">
        <f t="shared" si="32"/>
        <v>483</v>
      </c>
      <c r="B483" s="3"/>
      <c r="C483" s="3"/>
      <c r="D483" s="3"/>
      <c r="E483" s="654" t="s">
        <v>308</v>
      </c>
      <c r="F483" s="567"/>
      <c r="G483" s="567"/>
      <c r="H483" s="173">
        <v>200</v>
      </c>
      <c r="I483" s="88">
        <f t="shared" si="34"/>
        <v>100</v>
      </c>
      <c r="J483" s="69">
        <v>100</v>
      </c>
      <c r="N483" s="5"/>
    </row>
    <row r="484" spans="1:14" s="2" customFormat="1" ht="14.25" thickTop="1">
      <c r="A484" s="1536">
        <f t="shared" si="32"/>
        <v>484</v>
      </c>
      <c r="B484" s="3"/>
      <c r="C484" s="3"/>
      <c r="D484" s="3"/>
      <c r="L484" s="5"/>
      <c r="M484" s="5"/>
      <c r="N484" s="5"/>
    </row>
    <row r="485" spans="1:14" s="2" customFormat="1" ht="21">
      <c r="A485" s="1536">
        <f t="shared" si="32"/>
        <v>485</v>
      </c>
      <c r="B485" s="3"/>
      <c r="C485" s="3"/>
      <c r="D485" s="1065"/>
      <c r="E485" s="196" t="s">
        <v>309</v>
      </c>
      <c r="F485" s="5"/>
      <c r="G485" s="5"/>
      <c r="H485" s="5"/>
      <c r="I485" s="5"/>
      <c r="J485" s="5"/>
      <c r="K485" s="5"/>
      <c r="L485" s="5"/>
      <c r="M485" s="5"/>
      <c r="N485" s="5"/>
    </row>
    <row r="486" spans="1:14" s="2" customFormat="1">
      <c r="A486" s="1536">
        <f t="shared" si="32"/>
        <v>486</v>
      </c>
      <c r="B486" s="3"/>
      <c r="C486" s="3"/>
      <c r="D486" s="1065"/>
      <c r="E486" s="5"/>
      <c r="F486" s="5"/>
      <c r="G486" s="5"/>
      <c r="H486" s="5"/>
      <c r="I486" s="5"/>
      <c r="J486" s="5"/>
      <c r="K486" s="5"/>
      <c r="L486" s="5"/>
      <c r="M486" s="5"/>
    </row>
    <row r="487" spans="1:14" s="2" customFormat="1" ht="19.5" thickBot="1">
      <c r="A487" s="1536">
        <f t="shared" si="32"/>
        <v>487</v>
      </c>
      <c r="B487" s="3"/>
      <c r="C487" s="3"/>
      <c r="D487" s="1069">
        <f>D460+1</f>
        <v>15</v>
      </c>
      <c r="E487" s="570" t="s">
        <v>310</v>
      </c>
      <c r="F487" s="5"/>
      <c r="G487" s="5"/>
      <c r="H487" s="5"/>
      <c r="I487" s="5"/>
      <c r="J487" s="571" t="s">
        <v>52</v>
      </c>
      <c r="K487" s="5"/>
    </row>
    <row r="488" spans="1:14" s="2" customFormat="1" thickTop="1" thickBot="1">
      <c r="A488" s="1536">
        <f t="shared" si="32"/>
        <v>488</v>
      </c>
      <c r="B488" s="3"/>
      <c r="C488" s="3"/>
      <c r="D488" s="3"/>
      <c r="H488" s="672">
        <v>202303</v>
      </c>
      <c r="I488" s="673"/>
      <c r="J488" s="513">
        <v>202203</v>
      </c>
    </row>
    <row r="489" spans="1:14" s="2" customFormat="1" ht="12.75" thickTop="1">
      <c r="A489" s="1536">
        <f t="shared" si="32"/>
        <v>489</v>
      </c>
      <c r="B489" s="3"/>
      <c r="C489" s="3"/>
      <c r="D489" s="3"/>
      <c r="H489" s="674" t="s">
        <v>1380</v>
      </c>
      <c r="I489" s="494" t="s">
        <v>193</v>
      </c>
      <c r="J489" s="638" t="s">
        <v>1412</v>
      </c>
    </row>
    <row r="490" spans="1:14" s="2" customFormat="1" ht="12">
      <c r="A490" s="1536">
        <f t="shared" si="32"/>
        <v>490</v>
      </c>
      <c r="B490" s="3"/>
      <c r="C490" s="3"/>
      <c r="D490" s="3"/>
      <c r="H490" s="1231" t="s">
        <v>79</v>
      </c>
      <c r="I490" s="604"/>
      <c r="J490" s="1227" t="s">
        <v>79</v>
      </c>
    </row>
    <row r="491" spans="1:14" s="2" customFormat="1" ht="12">
      <c r="A491" s="1536">
        <f t="shared" si="32"/>
        <v>491</v>
      </c>
      <c r="B491" s="3"/>
      <c r="C491" s="3"/>
      <c r="D491" s="3" t="s">
        <v>79</v>
      </c>
      <c r="E491" s="574" t="s">
        <v>311</v>
      </c>
      <c r="F491" s="591"/>
      <c r="G491" s="64"/>
      <c r="H491" s="185">
        <v>18280</v>
      </c>
      <c r="I491" s="85">
        <f t="shared" ref="I491:I510" si="35">IF(SUM(H491)-SUM(J491)=0,"- ",SUM(H491)-SUM(J491))</f>
        <v>1173</v>
      </c>
      <c r="J491" s="65">
        <v>17107</v>
      </c>
    </row>
    <row r="492" spans="1:14" s="2" customFormat="1" ht="12">
      <c r="A492" s="1536">
        <f t="shared" si="32"/>
        <v>492</v>
      </c>
      <c r="B492" s="3"/>
      <c r="C492" s="3"/>
      <c r="D492" s="3" t="s">
        <v>79</v>
      </c>
      <c r="E492" s="587" t="s">
        <v>312</v>
      </c>
      <c r="F492" s="566"/>
      <c r="G492" s="66"/>
      <c r="H492" s="171">
        <v>52795</v>
      </c>
      <c r="I492" s="79">
        <f t="shared" si="35"/>
        <v>-2132</v>
      </c>
      <c r="J492" s="67">
        <v>54927</v>
      </c>
    </row>
    <row r="493" spans="1:14" s="2" customFormat="1" ht="12">
      <c r="A493" s="1536">
        <f t="shared" si="32"/>
        <v>493</v>
      </c>
      <c r="B493" s="3"/>
      <c r="C493" s="3"/>
      <c r="D493" s="3" t="s">
        <v>79</v>
      </c>
      <c r="E493" s="587" t="s">
        <v>313</v>
      </c>
      <c r="F493" s="566"/>
      <c r="G493" s="66"/>
      <c r="H493" s="171">
        <v>43901</v>
      </c>
      <c r="I493" s="79">
        <f t="shared" si="35"/>
        <v>2723</v>
      </c>
      <c r="J493" s="67">
        <v>41178</v>
      </c>
    </row>
    <row r="494" spans="1:14" s="2" customFormat="1" ht="12">
      <c r="A494" s="1536">
        <f t="shared" si="32"/>
        <v>494</v>
      </c>
      <c r="B494" s="3"/>
      <c r="C494" s="3"/>
      <c r="D494" s="3" t="s">
        <v>79</v>
      </c>
      <c r="E494" s="576" t="s">
        <v>314</v>
      </c>
      <c r="F494" s="566"/>
      <c r="G494" s="66"/>
      <c r="H494" s="188">
        <v>190</v>
      </c>
      <c r="I494" s="103">
        <f t="shared" si="35"/>
        <v>-466</v>
      </c>
      <c r="J494" s="189">
        <v>656</v>
      </c>
    </row>
    <row r="495" spans="1:14" s="2" customFormat="1" ht="12">
      <c r="A495" s="1536">
        <f t="shared" si="32"/>
        <v>495</v>
      </c>
      <c r="B495" s="3"/>
      <c r="C495" s="3"/>
      <c r="D495" s="3" t="s">
        <v>79</v>
      </c>
      <c r="E495" s="576" t="s">
        <v>315</v>
      </c>
      <c r="F495" s="566"/>
      <c r="G495" s="66"/>
      <c r="H495" s="171">
        <v>43711</v>
      </c>
      <c r="I495" s="79">
        <f t="shared" si="35"/>
        <v>3190</v>
      </c>
      <c r="J495" s="67">
        <v>40521</v>
      </c>
    </row>
    <row r="496" spans="1:14" s="2" customFormat="1" ht="12">
      <c r="A496" s="1536">
        <f t="shared" si="32"/>
        <v>496</v>
      </c>
      <c r="B496" s="3"/>
      <c r="C496" s="3"/>
      <c r="D496" s="3" t="s">
        <v>79</v>
      </c>
      <c r="E496" s="587" t="s">
        <v>316</v>
      </c>
      <c r="F496" s="566"/>
      <c r="G496" s="66"/>
      <c r="H496" s="171">
        <v>114977</v>
      </c>
      <c r="I496" s="79">
        <f t="shared" si="35"/>
        <v>1765</v>
      </c>
      <c r="J496" s="67">
        <v>113212</v>
      </c>
    </row>
    <row r="497" spans="1:14" s="2" customFormat="1" ht="12">
      <c r="A497" s="1536">
        <f t="shared" si="32"/>
        <v>497</v>
      </c>
      <c r="B497" s="3"/>
      <c r="C497" s="3"/>
      <c r="D497" s="3" t="s">
        <v>79</v>
      </c>
      <c r="E497" s="575" t="s">
        <v>317</v>
      </c>
      <c r="F497" s="566"/>
      <c r="G497" s="66"/>
      <c r="H497" s="171">
        <v>12126125</v>
      </c>
      <c r="I497" s="79">
        <f t="shared" si="35"/>
        <v>459347</v>
      </c>
      <c r="J497" s="67">
        <v>11666778</v>
      </c>
    </row>
    <row r="498" spans="1:14" s="2" customFormat="1" ht="12">
      <c r="A498" s="1536">
        <f t="shared" si="32"/>
        <v>498</v>
      </c>
      <c r="B498" s="3"/>
      <c r="C498" s="3"/>
      <c r="D498" s="3" t="s">
        <v>79</v>
      </c>
      <c r="E498" s="608" t="s">
        <v>318</v>
      </c>
      <c r="F498" s="567"/>
      <c r="G498" s="68"/>
      <c r="H498" s="186">
        <v>12241102</v>
      </c>
      <c r="I498" s="88">
        <f t="shared" si="35"/>
        <v>461111</v>
      </c>
      <c r="J498" s="69">
        <v>11779991</v>
      </c>
    </row>
    <row r="499" spans="1:14" s="2" customFormat="1" ht="12">
      <c r="A499" s="1536">
        <f t="shared" si="32"/>
        <v>499</v>
      </c>
      <c r="B499" s="3"/>
      <c r="C499" s="3"/>
      <c r="D499" s="3" t="s">
        <v>79</v>
      </c>
      <c r="E499" s="655" t="s">
        <v>319</v>
      </c>
      <c r="F499" s="508"/>
      <c r="H499" s="197"/>
      <c r="I499" s="82" t="str">
        <f t="shared" si="35"/>
        <v xml:space="preserve">- </v>
      </c>
      <c r="J499" s="623" t="s">
        <v>158</v>
      </c>
    </row>
    <row r="500" spans="1:14" s="2" customFormat="1" ht="12">
      <c r="A500" s="1536">
        <f t="shared" si="32"/>
        <v>500</v>
      </c>
      <c r="B500" s="3"/>
      <c r="C500" s="3"/>
      <c r="D500" s="3" t="s">
        <v>79</v>
      </c>
      <c r="E500" s="582" t="s">
        <v>320</v>
      </c>
      <c r="F500" s="591"/>
      <c r="G500" s="64"/>
      <c r="H500" s="178">
        <v>0.15</v>
      </c>
      <c r="I500" s="179" t="str">
        <f t="shared" si="35"/>
        <v xml:space="preserve">- </v>
      </c>
      <c r="J500" s="180">
        <v>0.15</v>
      </c>
    </row>
    <row r="501" spans="1:14">
      <c r="A501" s="1536">
        <f t="shared" si="32"/>
        <v>501</v>
      </c>
      <c r="D501" s="3" t="s">
        <v>79</v>
      </c>
      <c r="E501" s="587" t="s">
        <v>321</v>
      </c>
      <c r="F501" s="566"/>
      <c r="G501" s="66"/>
      <c r="H501" s="130">
        <v>0.43</v>
      </c>
      <c r="I501" s="131">
        <f t="shared" si="35"/>
        <v>-3.999999999999998E-2</v>
      </c>
      <c r="J501" s="132">
        <v>0.47</v>
      </c>
      <c r="K501" s="2"/>
      <c r="L501" s="2"/>
      <c r="M501" s="2"/>
      <c r="N501" s="2"/>
    </row>
    <row r="502" spans="1:14" s="2" customFormat="1" ht="12">
      <c r="A502" s="1536">
        <f t="shared" si="32"/>
        <v>502</v>
      </c>
      <c r="B502" s="3"/>
      <c r="C502" s="3"/>
      <c r="D502" s="3" t="s">
        <v>79</v>
      </c>
      <c r="E502" s="587" t="s">
        <v>322</v>
      </c>
      <c r="F502" s="566"/>
      <c r="G502" s="181"/>
      <c r="H502" s="130">
        <v>0.36</v>
      </c>
      <c r="I502" s="131">
        <f t="shared" si="35"/>
        <v>1.0000000000000009E-2</v>
      </c>
      <c r="J502" s="132">
        <v>0.35</v>
      </c>
    </row>
    <row r="503" spans="1:14" s="2" customFormat="1" ht="12">
      <c r="A503" s="1536">
        <f t="shared" si="32"/>
        <v>503</v>
      </c>
      <c r="B503" s="3"/>
      <c r="C503" s="3"/>
      <c r="D503" s="3" t="s">
        <v>79</v>
      </c>
      <c r="E503" s="576" t="s">
        <v>323</v>
      </c>
      <c r="F503" s="566"/>
      <c r="G503" s="181"/>
      <c r="H503" s="130">
        <v>0</v>
      </c>
      <c r="I503" s="131">
        <f t="shared" si="35"/>
        <v>-0.01</v>
      </c>
      <c r="J503" s="132">
        <v>0.01</v>
      </c>
    </row>
    <row r="504" spans="1:14" s="2" customFormat="1" ht="12">
      <c r="A504" s="1536">
        <f t="shared" si="32"/>
        <v>504</v>
      </c>
      <c r="B504" s="3"/>
      <c r="C504" s="3"/>
      <c r="D504" s="3" t="s">
        <v>79</v>
      </c>
      <c r="E504" s="576" t="s">
        <v>324</v>
      </c>
      <c r="F504" s="566"/>
      <c r="G504" s="181"/>
      <c r="H504" s="130">
        <v>0.36</v>
      </c>
      <c r="I504" s="131">
        <f t="shared" si="35"/>
        <v>1.9999999999999962E-2</v>
      </c>
      <c r="J504" s="132">
        <v>0.34</v>
      </c>
    </row>
    <row r="505" spans="1:14" s="2" customFormat="1" ht="12">
      <c r="A505" s="1536">
        <f t="shared" si="32"/>
        <v>505</v>
      </c>
      <c r="B505" s="3"/>
      <c r="C505" s="3"/>
      <c r="D505" s="3" t="s">
        <v>79</v>
      </c>
      <c r="E505" s="587" t="s">
        <v>325</v>
      </c>
      <c r="F505" s="566"/>
      <c r="G505" s="181"/>
      <c r="H505" s="130">
        <v>0.94</v>
      </c>
      <c r="I505" s="131">
        <f t="shared" si="35"/>
        <v>-2.0000000000000018E-2</v>
      </c>
      <c r="J505" s="132">
        <v>0.96</v>
      </c>
    </row>
    <row r="506" spans="1:14" s="2" customFormat="1" ht="12">
      <c r="A506" s="1536">
        <f t="shared" si="32"/>
        <v>506</v>
      </c>
      <c r="B506" s="3"/>
      <c r="C506" s="3"/>
      <c r="D506" s="3" t="s">
        <v>79</v>
      </c>
      <c r="E506" s="587" t="s">
        <v>326</v>
      </c>
      <c r="F506" s="566"/>
      <c r="G506" s="181"/>
      <c r="H506" s="130">
        <v>99.06</v>
      </c>
      <c r="I506" s="131">
        <f t="shared" si="35"/>
        <v>1.9999999999996021E-2</v>
      </c>
      <c r="J506" s="132">
        <v>99.04</v>
      </c>
    </row>
    <row r="507" spans="1:14" s="2" customFormat="1" ht="12">
      <c r="A507" s="1536">
        <f t="shared" si="32"/>
        <v>507</v>
      </c>
      <c r="B507" s="3"/>
      <c r="C507" s="3"/>
      <c r="D507" s="3" t="s">
        <v>79</v>
      </c>
      <c r="E507" s="608" t="s">
        <v>327</v>
      </c>
      <c r="F507" s="567"/>
      <c r="G507" s="182"/>
      <c r="H507" s="187">
        <v>100</v>
      </c>
      <c r="I507" s="136" t="str">
        <f t="shared" si="35"/>
        <v xml:space="preserve">- </v>
      </c>
      <c r="J507" s="184">
        <v>100</v>
      </c>
    </row>
    <row r="508" spans="1:14" s="2" customFormat="1" ht="12">
      <c r="A508" s="1536">
        <f t="shared" si="32"/>
        <v>508</v>
      </c>
      <c r="B508" s="110"/>
      <c r="C508" s="3"/>
      <c r="D508" s="110" t="s">
        <v>79</v>
      </c>
      <c r="E508" s="656" t="s">
        <v>328</v>
      </c>
      <c r="F508" s="657"/>
      <c r="H508" s="199"/>
      <c r="I508" s="2" t="str">
        <f t="shared" si="35"/>
        <v xml:space="preserve">- </v>
      </c>
      <c r="J508" s="571" t="s">
        <v>52</v>
      </c>
    </row>
    <row r="509" spans="1:14" s="2" customFormat="1" ht="12">
      <c r="A509" s="1536">
        <f t="shared" si="32"/>
        <v>509</v>
      </c>
      <c r="B509" s="110"/>
      <c r="C509" s="3"/>
      <c r="D509" s="110" t="s">
        <v>79</v>
      </c>
      <c r="E509" s="574" t="s">
        <v>329</v>
      </c>
      <c r="F509" s="635"/>
      <c r="G509" s="177"/>
      <c r="H509" s="200" t="s">
        <v>1381</v>
      </c>
      <c r="I509" s="201" t="str">
        <f t="shared" si="35"/>
        <v xml:space="preserve">- </v>
      </c>
      <c r="J509" s="202" t="s">
        <v>1381</v>
      </c>
    </row>
    <row r="510" spans="1:14" s="2" customFormat="1" ht="14.25" thickBot="1">
      <c r="A510" s="1536">
        <f t="shared" si="32"/>
        <v>510</v>
      </c>
      <c r="B510" s="110"/>
      <c r="C510" s="110"/>
      <c r="D510" s="110" t="s">
        <v>79</v>
      </c>
      <c r="E510" s="598" t="s">
        <v>330</v>
      </c>
      <c r="F510" s="658"/>
      <c r="G510" s="182"/>
      <c r="H510" s="173" t="s">
        <v>1381</v>
      </c>
      <c r="I510" s="203" t="str">
        <f t="shared" si="35"/>
        <v xml:space="preserve">- </v>
      </c>
      <c r="J510" s="69" t="s">
        <v>1381</v>
      </c>
      <c r="N510" s="5"/>
    </row>
    <row r="511" spans="1:14" s="2" customFormat="1" ht="14.25" thickTop="1">
      <c r="A511" s="1536">
        <f t="shared" si="32"/>
        <v>511</v>
      </c>
      <c r="B511" s="110"/>
      <c r="C511" s="110"/>
      <c r="D511" s="110"/>
      <c r="E511" s="204"/>
      <c r="F511" s="204"/>
      <c r="L511" s="5"/>
      <c r="M511" s="5"/>
    </row>
    <row r="512" spans="1:14" s="2" customFormat="1" ht="19.5" thickBot="1">
      <c r="A512" s="1536">
        <f t="shared" si="32"/>
        <v>512</v>
      </c>
      <c r="B512" s="110"/>
      <c r="C512" s="110"/>
      <c r="D512" s="1069">
        <f>D487+1</f>
        <v>16</v>
      </c>
      <c r="E512" s="613" t="s">
        <v>331</v>
      </c>
      <c r="F512" s="204"/>
      <c r="G512" s="5"/>
      <c r="H512" s="5"/>
      <c r="I512" s="5"/>
      <c r="J512" s="571" t="s">
        <v>201</v>
      </c>
      <c r="K512" s="5"/>
    </row>
    <row r="513" spans="1:10" s="2" customFormat="1" thickTop="1" thickBot="1">
      <c r="A513" s="1536">
        <f t="shared" si="32"/>
        <v>513</v>
      </c>
      <c r="B513" s="110"/>
      <c r="C513" s="110"/>
      <c r="D513" s="110"/>
      <c r="E513" s="204"/>
      <c r="F513" s="204"/>
      <c r="H513" s="672">
        <v>202303</v>
      </c>
      <c r="I513" s="673"/>
      <c r="J513" s="513">
        <v>202203</v>
      </c>
    </row>
    <row r="514" spans="1:10" s="2" customFormat="1" ht="12.75" thickTop="1">
      <c r="A514" s="1536">
        <f t="shared" si="32"/>
        <v>514</v>
      </c>
      <c r="B514" s="110"/>
      <c r="C514" s="110"/>
      <c r="D514" s="110"/>
      <c r="E514" s="204"/>
      <c r="F514" s="204"/>
      <c r="H514" s="674" t="s">
        <v>1380</v>
      </c>
      <c r="I514" s="494" t="s">
        <v>193</v>
      </c>
      <c r="J514" s="638" t="s">
        <v>1412</v>
      </c>
    </row>
    <row r="515" spans="1:10" s="2" customFormat="1" ht="12">
      <c r="A515" s="1536">
        <f t="shared" ref="A515:A578" si="36">A514+1</f>
        <v>515</v>
      </c>
      <c r="B515" s="110"/>
      <c r="C515" s="110"/>
      <c r="D515" s="110"/>
      <c r="E515" s="204"/>
      <c r="F515" s="204"/>
      <c r="H515" s="1231" t="s">
        <v>79</v>
      </c>
      <c r="I515" s="604"/>
      <c r="J515" s="1227" t="s">
        <v>79</v>
      </c>
    </row>
    <row r="516" spans="1:10" s="2" customFormat="1" ht="12">
      <c r="A516" s="1536">
        <f t="shared" si="36"/>
        <v>516</v>
      </c>
      <c r="B516" s="110"/>
      <c r="C516" s="110"/>
      <c r="D516" s="110" t="s">
        <v>79</v>
      </c>
      <c r="E516" s="574" t="s">
        <v>332</v>
      </c>
      <c r="F516" s="591"/>
      <c r="G516" s="640"/>
      <c r="H516" s="188">
        <v>114977</v>
      </c>
      <c r="I516" s="103">
        <f t="shared" ref="I516:I541" si="37">IF(SUM(H516)-SUM(J516)=0,"- ",SUM(H516)-SUM(J516))</f>
        <v>1765</v>
      </c>
      <c r="J516" s="189">
        <v>113212</v>
      </c>
    </row>
    <row r="517" spans="1:10" s="2" customFormat="1" ht="12">
      <c r="A517" s="1536">
        <f t="shared" si="36"/>
        <v>517</v>
      </c>
      <c r="B517" s="110"/>
      <c r="C517" s="110"/>
      <c r="D517" s="110" t="s">
        <v>79</v>
      </c>
      <c r="E517" s="575" t="s">
        <v>333</v>
      </c>
      <c r="F517" s="566"/>
      <c r="G517" s="646"/>
      <c r="H517" s="171">
        <v>69480</v>
      </c>
      <c r="I517" s="79">
        <f t="shared" si="37"/>
        <v>-569</v>
      </c>
      <c r="J517" s="67">
        <v>70049</v>
      </c>
    </row>
    <row r="518" spans="1:10" s="2" customFormat="1" ht="12">
      <c r="A518" s="1536">
        <f t="shared" si="36"/>
        <v>518</v>
      </c>
      <c r="B518" s="110"/>
      <c r="C518" s="110"/>
      <c r="D518" s="110" t="s">
        <v>79</v>
      </c>
      <c r="E518" s="576" t="s">
        <v>334</v>
      </c>
      <c r="F518" s="566"/>
      <c r="G518" s="646"/>
      <c r="H518" s="171">
        <v>16640</v>
      </c>
      <c r="I518" s="79">
        <f t="shared" si="37"/>
        <v>563</v>
      </c>
      <c r="J518" s="67">
        <v>16077</v>
      </c>
    </row>
    <row r="519" spans="1:10" s="2" customFormat="1" ht="12">
      <c r="A519" s="1536">
        <f t="shared" si="36"/>
        <v>519</v>
      </c>
      <c r="B519" s="110"/>
      <c r="C519" s="110"/>
      <c r="D519" s="110" t="s">
        <v>79</v>
      </c>
      <c r="E519" s="576" t="s">
        <v>335</v>
      </c>
      <c r="F519" s="566"/>
      <c r="G519" s="646"/>
      <c r="H519" s="171">
        <v>34225</v>
      </c>
      <c r="I519" s="79">
        <f t="shared" si="37"/>
        <v>-2799</v>
      </c>
      <c r="J519" s="67">
        <v>37024</v>
      </c>
    </row>
    <row r="520" spans="1:10" s="2" customFormat="1" ht="12">
      <c r="A520" s="1536">
        <f t="shared" si="36"/>
        <v>520</v>
      </c>
      <c r="B520" s="110"/>
      <c r="C520" s="110"/>
      <c r="D520" s="110" t="s">
        <v>79</v>
      </c>
      <c r="E520" s="576" t="s">
        <v>336</v>
      </c>
      <c r="F520" s="566"/>
      <c r="G520" s="646"/>
      <c r="H520" s="171">
        <v>18614</v>
      </c>
      <c r="I520" s="79">
        <f t="shared" si="37"/>
        <v>1667</v>
      </c>
      <c r="J520" s="67">
        <v>16947</v>
      </c>
    </row>
    <row r="521" spans="1:10" s="2" customFormat="1" ht="12">
      <c r="A521" s="1536">
        <f t="shared" si="36"/>
        <v>521</v>
      </c>
      <c r="B521" s="110"/>
      <c r="C521" s="110"/>
      <c r="D521" s="110" t="s">
        <v>79</v>
      </c>
      <c r="E521" s="579" t="s">
        <v>337</v>
      </c>
      <c r="F521" s="566"/>
      <c r="G521" s="646"/>
      <c r="H521" s="171">
        <v>80</v>
      </c>
      <c r="I521" s="79">
        <f t="shared" si="37"/>
        <v>-190</v>
      </c>
      <c r="J521" s="67">
        <v>270</v>
      </c>
    </row>
    <row r="522" spans="1:10" s="2" customFormat="1" ht="12">
      <c r="A522" s="1536">
        <f t="shared" si="36"/>
        <v>522</v>
      </c>
      <c r="B522" s="110"/>
      <c r="C522" s="110"/>
      <c r="D522" s="110" t="s">
        <v>79</v>
      </c>
      <c r="E522" s="581" t="s">
        <v>338</v>
      </c>
      <c r="F522" s="567"/>
      <c r="G522" s="641"/>
      <c r="H522" s="190">
        <v>18533</v>
      </c>
      <c r="I522" s="91">
        <f t="shared" si="37"/>
        <v>1856</v>
      </c>
      <c r="J522" s="191">
        <v>16677</v>
      </c>
    </row>
    <row r="523" spans="1:10" s="2" customFormat="1" ht="12">
      <c r="A523" s="1536">
        <f t="shared" si="36"/>
        <v>523</v>
      </c>
      <c r="B523" s="110"/>
      <c r="C523" s="110"/>
      <c r="D523" s="110" t="s">
        <v>79</v>
      </c>
      <c r="E523" s="621" t="s">
        <v>339</v>
      </c>
      <c r="F523" s="508"/>
      <c r="G523" s="508"/>
      <c r="H523" s="205">
        <v>45497</v>
      </c>
      <c r="I523" s="122">
        <f t="shared" si="37"/>
        <v>2334</v>
      </c>
      <c r="J523" s="206">
        <v>43163</v>
      </c>
    </row>
    <row r="524" spans="1:10" s="2" customFormat="1" ht="12">
      <c r="A524" s="1536">
        <f t="shared" si="36"/>
        <v>524</v>
      </c>
      <c r="B524" s="110"/>
      <c r="C524" s="110"/>
      <c r="D524" s="110" t="s">
        <v>79</v>
      </c>
      <c r="E524" s="574" t="s">
        <v>340</v>
      </c>
      <c r="F524" s="591"/>
      <c r="G524" s="640"/>
      <c r="H524" s="188">
        <v>13138</v>
      </c>
      <c r="I524" s="103">
        <f t="shared" si="37"/>
        <v>279</v>
      </c>
      <c r="J524" s="189">
        <v>12859</v>
      </c>
    </row>
    <row r="525" spans="1:10" s="2" customFormat="1" ht="12">
      <c r="A525" s="1536">
        <f t="shared" si="36"/>
        <v>525</v>
      </c>
      <c r="B525" s="110"/>
      <c r="C525" s="110"/>
      <c r="D525" s="110" t="s">
        <v>79</v>
      </c>
      <c r="E525" s="576" t="s">
        <v>341</v>
      </c>
      <c r="F525" s="566"/>
      <c r="G525" s="646"/>
      <c r="H525" s="171">
        <v>1639</v>
      </c>
      <c r="I525" s="79">
        <f t="shared" si="37"/>
        <v>609</v>
      </c>
      <c r="J525" s="67">
        <v>1030</v>
      </c>
    </row>
    <row r="526" spans="1:10" s="2" customFormat="1" ht="12">
      <c r="A526" s="1536">
        <f t="shared" si="36"/>
        <v>526</v>
      </c>
      <c r="B526" s="110"/>
      <c r="C526" s="110"/>
      <c r="D526" s="110" t="s">
        <v>79</v>
      </c>
      <c r="E526" s="576" t="s">
        <v>342</v>
      </c>
      <c r="F526" s="566"/>
      <c r="G526" s="646"/>
      <c r="H526" s="171">
        <v>6035</v>
      </c>
      <c r="I526" s="79">
        <f t="shared" si="37"/>
        <v>-82</v>
      </c>
      <c r="J526" s="67">
        <v>6117</v>
      </c>
    </row>
    <row r="527" spans="1:10" s="2" customFormat="1" ht="12">
      <c r="A527" s="1536">
        <f t="shared" si="36"/>
        <v>527</v>
      </c>
      <c r="B527" s="110"/>
      <c r="C527" s="110"/>
      <c r="D527" s="110" t="s">
        <v>79</v>
      </c>
      <c r="E527" s="576" t="s">
        <v>343</v>
      </c>
      <c r="F527" s="566"/>
      <c r="G527" s="646"/>
      <c r="H527" s="171">
        <v>5463</v>
      </c>
      <c r="I527" s="79">
        <f t="shared" si="37"/>
        <v>-248</v>
      </c>
      <c r="J527" s="67">
        <v>5711</v>
      </c>
    </row>
    <row r="528" spans="1:10" s="2" customFormat="1" ht="12">
      <c r="A528" s="1536">
        <f t="shared" si="36"/>
        <v>528</v>
      </c>
      <c r="B528" s="110"/>
      <c r="C528" s="110"/>
      <c r="D528" s="110" t="s">
        <v>79</v>
      </c>
      <c r="E528" s="579" t="s">
        <v>337</v>
      </c>
      <c r="F528" s="566"/>
      <c r="G528" s="646"/>
      <c r="H528" s="171">
        <v>23</v>
      </c>
      <c r="I528" s="79">
        <f t="shared" si="37"/>
        <v>-68</v>
      </c>
      <c r="J528" s="67">
        <v>91</v>
      </c>
    </row>
    <row r="529" spans="1:14" s="2" customFormat="1" ht="12">
      <c r="A529" s="1536">
        <f t="shared" si="36"/>
        <v>529</v>
      </c>
      <c r="B529" s="110"/>
      <c r="C529" s="110"/>
      <c r="D529" s="110" t="s">
        <v>79</v>
      </c>
      <c r="E529" s="581" t="s">
        <v>338</v>
      </c>
      <c r="F529" s="567"/>
      <c r="G529" s="641"/>
      <c r="H529" s="190">
        <v>5440</v>
      </c>
      <c r="I529" s="91">
        <f t="shared" si="37"/>
        <v>-180</v>
      </c>
      <c r="J529" s="191">
        <v>5620</v>
      </c>
    </row>
    <row r="530" spans="1:14" s="2" customFormat="1" ht="12">
      <c r="A530" s="1536">
        <f t="shared" si="36"/>
        <v>530</v>
      </c>
      <c r="B530" s="110"/>
      <c r="C530" s="110"/>
      <c r="D530" s="110" t="s">
        <v>79</v>
      </c>
      <c r="E530" s="574" t="s">
        <v>344</v>
      </c>
      <c r="F530" s="591"/>
      <c r="G530" s="640"/>
      <c r="H530" s="178">
        <v>28.8</v>
      </c>
      <c r="I530" s="179">
        <f t="shared" si="37"/>
        <v>-0.89999999999999858</v>
      </c>
      <c r="J530" s="180">
        <v>29.7</v>
      </c>
    </row>
    <row r="531" spans="1:14">
      <c r="A531" s="1536">
        <f t="shared" si="36"/>
        <v>531</v>
      </c>
      <c r="B531" s="110"/>
      <c r="C531" s="110"/>
      <c r="D531" s="110" t="s">
        <v>79</v>
      </c>
      <c r="E531" s="576" t="s">
        <v>345</v>
      </c>
      <c r="F531" s="566"/>
      <c r="G531" s="646"/>
      <c r="H531" s="130">
        <v>99.94</v>
      </c>
      <c r="I531" s="131">
        <f t="shared" si="37"/>
        <v>-6.0000000000002274E-2</v>
      </c>
      <c r="J531" s="132">
        <v>100</v>
      </c>
      <c r="K531" s="2"/>
      <c r="L531" s="2"/>
      <c r="M531" s="2"/>
      <c r="N531" s="2"/>
    </row>
    <row r="532" spans="1:14" s="2" customFormat="1" ht="12">
      <c r="A532" s="1536">
        <f t="shared" si="36"/>
        <v>532</v>
      </c>
      <c r="B532" s="110"/>
      <c r="C532" s="110"/>
      <c r="D532" s="110" t="s">
        <v>79</v>
      </c>
      <c r="E532" s="576" t="s">
        <v>346</v>
      </c>
      <c r="F532" s="566"/>
      <c r="G532" s="646"/>
      <c r="H532" s="130">
        <v>32.5</v>
      </c>
      <c r="I532" s="131">
        <f t="shared" si="37"/>
        <v>-1.6700000000000017</v>
      </c>
      <c r="J532" s="132">
        <v>34.17</v>
      </c>
    </row>
    <row r="533" spans="1:14" s="2" customFormat="1" ht="12">
      <c r="A533" s="1536">
        <f t="shared" si="36"/>
        <v>533</v>
      </c>
      <c r="B533" s="110"/>
      <c r="C533" s="110"/>
      <c r="D533" s="110" t="s">
        <v>79</v>
      </c>
      <c r="E533" s="576" t="s">
        <v>347</v>
      </c>
      <c r="F533" s="566"/>
      <c r="G533" s="646"/>
      <c r="H533" s="130">
        <v>21.6</v>
      </c>
      <c r="I533" s="131">
        <f t="shared" si="37"/>
        <v>-1.9699999999999989</v>
      </c>
      <c r="J533" s="132">
        <v>23.57</v>
      </c>
    </row>
    <row r="534" spans="1:14" s="2" customFormat="1" ht="12">
      <c r="A534" s="1536">
        <f t="shared" si="36"/>
        <v>534</v>
      </c>
      <c r="B534" s="110"/>
      <c r="C534" s="110"/>
      <c r="D534" s="110" t="s">
        <v>79</v>
      </c>
      <c r="E534" s="579" t="s">
        <v>348</v>
      </c>
      <c r="F534" s="566"/>
      <c r="G534" s="646"/>
      <c r="H534" s="130">
        <v>20.91</v>
      </c>
      <c r="I534" s="131">
        <f t="shared" si="37"/>
        <v>-2.6699999999999982</v>
      </c>
      <c r="J534" s="132">
        <v>23.58</v>
      </c>
    </row>
    <row r="535" spans="1:14" s="2" customFormat="1" ht="12">
      <c r="A535" s="1536">
        <f t="shared" si="36"/>
        <v>535</v>
      </c>
      <c r="B535" s="110"/>
      <c r="C535" s="110"/>
      <c r="D535" s="110" t="s">
        <v>79</v>
      </c>
      <c r="E535" s="581" t="s">
        <v>349</v>
      </c>
      <c r="F535" s="567"/>
      <c r="G535" s="641"/>
      <c r="H535" s="187">
        <v>21.61</v>
      </c>
      <c r="I535" s="136">
        <f t="shared" si="37"/>
        <v>-1.9600000000000009</v>
      </c>
      <c r="J535" s="184">
        <v>23.57</v>
      </c>
    </row>
    <row r="536" spans="1:14" s="2" customFormat="1" ht="12">
      <c r="A536" s="1536">
        <f t="shared" si="36"/>
        <v>536</v>
      </c>
      <c r="B536" s="110"/>
      <c r="C536" s="110"/>
      <c r="D536" s="110" t="s">
        <v>79</v>
      </c>
      <c r="E536" s="574" t="s">
        <v>350</v>
      </c>
      <c r="F536" s="591"/>
      <c r="G536" s="640"/>
      <c r="H536" s="207">
        <v>71.8</v>
      </c>
      <c r="I536" s="208">
        <f t="shared" si="37"/>
        <v>-1.4000000000000057</v>
      </c>
      <c r="J536" s="209">
        <v>73.2</v>
      </c>
    </row>
    <row r="537" spans="1:14" s="2" customFormat="1" ht="12">
      <c r="A537" s="1536">
        <f t="shared" si="36"/>
        <v>537</v>
      </c>
      <c r="B537" s="110"/>
      <c r="C537" s="110"/>
      <c r="D537" s="110" t="s">
        <v>79</v>
      </c>
      <c r="E537" s="576" t="s">
        <v>351</v>
      </c>
      <c r="F537" s="566"/>
      <c r="G537" s="646"/>
      <c r="H537" s="130">
        <v>99.99</v>
      </c>
      <c r="I537" s="131">
        <f t="shared" si="37"/>
        <v>-1.0000000000005116E-2</v>
      </c>
      <c r="J537" s="132">
        <v>100</v>
      </c>
    </row>
    <row r="538" spans="1:14" s="2" customFormat="1" ht="12">
      <c r="A538" s="1536">
        <f t="shared" si="36"/>
        <v>538</v>
      </c>
      <c r="B538" s="110"/>
      <c r="C538" s="110"/>
      <c r="D538" s="110" t="s">
        <v>79</v>
      </c>
      <c r="E538" s="576" t="s">
        <v>352</v>
      </c>
      <c r="F538" s="566"/>
      <c r="G538" s="646"/>
      <c r="H538" s="130">
        <v>76.260000000000005</v>
      </c>
      <c r="I538" s="131">
        <f t="shared" si="37"/>
        <v>-2.2800000000000011</v>
      </c>
      <c r="J538" s="132">
        <v>78.540000000000006</v>
      </c>
    </row>
    <row r="539" spans="1:14" s="2" customFormat="1" ht="12">
      <c r="A539" s="1536">
        <f t="shared" si="36"/>
        <v>539</v>
      </c>
      <c r="B539" s="3"/>
      <c r="C539" s="110"/>
      <c r="D539" s="110" t="s">
        <v>79</v>
      </c>
      <c r="E539" s="576" t="s">
        <v>353</v>
      </c>
      <c r="F539" s="566"/>
      <c r="G539" s="646"/>
      <c r="H539" s="130">
        <v>54.84</v>
      </c>
      <c r="I539" s="131">
        <f t="shared" si="37"/>
        <v>-0.17999999999999972</v>
      </c>
      <c r="J539" s="132">
        <v>55.02</v>
      </c>
    </row>
    <row r="540" spans="1:14">
      <c r="A540" s="1536">
        <f t="shared" si="36"/>
        <v>540</v>
      </c>
      <c r="B540" s="110"/>
      <c r="C540" s="110"/>
      <c r="D540" s="110" t="s">
        <v>79</v>
      </c>
      <c r="E540" s="579" t="s">
        <v>354</v>
      </c>
      <c r="F540" s="566"/>
      <c r="G540" s="646"/>
      <c r="H540" s="130">
        <v>54.21</v>
      </c>
      <c r="I540" s="131">
        <f t="shared" si="37"/>
        <v>-0.82000000000000028</v>
      </c>
      <c r="J540" s="132">
        <v>55.03</v>
      </c>
      <c r="K540" s="2"/>
      <c r="L540" s="2"/>
      <c r="M540" s="2"/>
    </row>
    <row r="541" spans="1:14" s="2" customFormat="1" ht="12.75" thickBot="1">
      <c r="A541" s="1536">
        <f t="shared" si="36"/>
        <v>541</v>
      </c>
      <c r="B541" s="110"/>
      <c r="C541" s="3"/>
      <c r="D541" s="110" t="s">
        <v>79</v>
      </c>
      <c r="E541" s="581" t="s">
        <v>355</v>
      </c>
      <c r="F541" s="567"/>
      <c r="G541" s="641"/>
      <c r="H541" s="183">
        <v>54.84</v>
      </c>
      <c r="I541" s="136">
        <f t="shared" si="37"/>
        <v>-0.18999999999999773</v>
      </c>
      <c r="J541" s="184">
        <v>55.03</v>
      </c>
    </row>
    <row r="542" spans="1:14" s="2" customFormat="1" ht="14.25" thickTop="1">
      <c r="A542" s="1536">
        <f t="shared" si="36"/>
        <v>542</v>
      </c>
      <c r="B542" s="110"/>
      <c r="C542" s="110"/>
      <c r="D542" s="3"/>
      <c r="L542" s="5"/>
      <c r="M542" s="5"/>
    </row>
    <row r="543" spans="1:14" s="2" customFormat="1" ht="19.5" thickBot="1">
      <c r="A543" s="1536">
        <f t="shared" si="36"/>
        <v>543</v>
      </c>
      <c r="B543" s="110"/>
      <c r="C543" s="110"/>
      <c r="D543" s="1070">
        <f>D512+1</f>
        <v>17</v>
      </c>
      <c r="E543" s="570" t="s">
        <v>356</v>
      </c>
      <c r="F543" s="204"/>
      <c r="G543" s="5"/>
      <c r="H543" s="5"/>
      <c r="I543" s="5"/>
      <c r="J543" s="571" t="s">
        <v>52</v>
      </c>
      <c r="K543" s="5"/>
    </row>
    <row r="544" spans="1:14" s="2" customFormat="1" thickTop="1" thickBot="1">
      <c r="A544" s="1536">
        <f t="shared" si="36"/>
        <v>544</v>
      </c>
      <c r="B544" s="110"/>
      <c r="C544" s="110"/>
      <c r="D544" s="110"/>
      <c r="E544" s="204"/>
      <c r="F544" s="204"/>
      <c r="H544" s="672">
        <v>202303</v>
      </c>
      <c r="I544" s="673"/>
      <c r="J544" s="513">
        <v>202203</v>
      </c>
    </row>
    <row r="545" spans="1:14" s="2" customFormat="1" ht="12.75" thickTop="1">
      <c r="A545" s="1536">
        <f t="shared" si="36"/>
        <v>545</v>
      </c>
      <c r="B545" s="110"/>
      <c r="C545" s="110"/>
      <c r="D545" s="110"/>
      <c r="E545" s="204"/>
      <c r="F545" s="204"/>
      <c r="H545" s="674" t="s">
        <v>1380</v>
      </c>
      <c r="I545" s="1239" t="s">
        <v>193</v>
      </c>
      <c r="J545" s="638" t="s">
        <v>1412</v>
      </c>
    </row>
    <row r="546" spans="1:14" s="2" customFormat="1" ht="12">
      <c r="A546" s="1536">
        <f t="shared" si="36"/>
        <v>546</v>
      </c>
      <c r="B546" s="110"/>
      <c r="C546" s="110"/>
      <c r="D546" s="110"/>
      <c r="E546" s="204"/>
      <c r="F546" s="204"/>
      <c r="H546" s="1231" t="s">
        <v>79</v>
      </c>
      <c r="I546" s="604"/>
      <c r="J546" s="1227" t="s">
        <v>79</v>
      </c>
    </row>
    <row r="547" spans="1:14" s="2" customFormat="1" ht="12">
      <c r="A547" s="1536">
        <f t="shared" si="36"/>
        <v>547</v>
      </c>
      <c r="B547" s="110"/>
      <c r="C547" s="110"/>
      <c r="D547" s="110" t="s">
        <v>79</v>
      </c>
      <c r="E547" s="574" t="s">
        <v>357</v>
      </c>
      <c r="F547" s="64"/>
      <c r="G547" s="177"/>
      <c r="H547" s="188">
        <v>25819</v>
      </c>
      <c r="I547" s="103">
        <f t="shared" ref="I547:I551" si="38">IF(SUM(H547)-SUM(J547)=0,"- ",SUM(H547)-SUM(J547))</f>
        <v>-1781</v>
      </c>
      <c r="J547" s="189">
        <v>27600</v>
      </c>
    </row>
    <row r="548" spans="1:14" s="2" customFormat="1" ht="12">
      <c r="A548" s="1536">
        <f t="shared" si="36"/>
        <v>548</v>
      </c>
      <c r="B548" s="3"/>
      <c r="C548" s="110"/>
      <c r="D548" s="110" t="s">
        <v>79</v>
      </c>
      <c r="E548" s="576" t="s">
        <v>358</v>
      </c>
      <c r="F548" s="66"/>
      <c r="G548" s="181"/>
      <c r="H548" s="171">
        <v>17900</v>
      </c>
      <c r="I548" s="79">
        <f t="shared" si="38"/>
        <v>-2300</v>
      </c>
      <c r="J548" s="67">
        <v>20200</v>
      </c>
    </row>
    <row r="549" spans="1:14" s="2" customFormat="1">
      <c r="A549" s="1536">
        <f t="shared" si="36"/>
        <v>549</v>
      </c>
      <c r="B549" s="110"/>
      <c r="C549" s="110"/>
      <c r="D549" s="110" t="s">
        <v>79</v>
      </c>
      <c r="E549" s="576" t="s">
        <v>359</v>
      </c>
      <c r="F549" s="66"/>
      <c r="G549" s="181"/>
      <c r="H549" s="171">
        <v>7900</v>
      </c>
      <c r="I549" s="79">
        <f t="shared" si="38"/>
        <v>600</v>
      </c>
      <c r="J549" s="67">
        <v>7300</v>
      </c>
      <c r="N549" s="5"/>
    </row>
    <row r="550" spans="1:14" s="2" customFormat="1" ht="12">
      <c r="A550" s="1536">
        <f t="shared" si="36"/>
        <v>550</v>
      </c>
      <c r="B550" s="110"/>
      <c r="C550" s="110"/>
      <c r="D550" s="3"/>
      <c r="E550" s="576" t="s">
        <v>360</v>
      </c>
      <c r="F550" s="66"/>
      <c r="G550" s="66"/>
      <c r="H550" s="210" t="s">
        <v>1381</v>
      </c>
      <c r="I550" s="79" t="str">
        <f t="shared" si="38"/>
        <v xml:space="preserve">- </v>
      </c>
      <c r="J550" s="67" t="s">
        <v>1381</v>
      </c>
    </row>
    <row r="551" spans="1:14" s="2" customFormat="1" ht="12.75" thickBot="1">
      <c r="A551" s="1536">
        <f t="shared" si="36"/>
        <v>551</v>
      </c>
      <c r="B551" s="110"/>
      <c r="C551" s="3"/>
      <c r="D551" s="3"/>
      <c r="E551" s="608" t="s">
        <v>361</v>
      </c>
      <c r="F551" s="68"/>
      <c r="G551" s="68"/>
      <c r="H551" s="211" t="s">
        <v>1381</v>
      </c>
      <c r="I551" s="88" t="str">
        <f t="shared" si="38"/>
        <v xml:space="preserve">- </v>
      </c>
      <c r="J551" s="69" t="s">
        <v>1381</v>
      </c>
    </row>
    <row r="552" spans="1:14" s="2" customFormat="1" ht="14.25" thickTop="1">
      <c r="A552" s="1536">
        <f t="shared" si="36"/>
        <v>552</v>
      </c>
      <c r="B552" s="110"/>
      <c r="C552" s="110"/>
      <c r="D552" s="3"/>
      <c r="L552" s="5"/>
      <c r="M552" s="5"/>
    </row>
    <row r="553" spans="1:14" s="2" customFormat="1" ht="19.5" thickBot="1">
      <c r="A553" s="1536">
        <f t="shared" si="36"/>
        <v>553</v>
      </c>
      <c r="B553" s="110"/>
      <c r="C553" s="110"/>
      <c r="D553" s="1069">
        <f>D543+1</f>
        <v>18</v>
      </c>
      <c r="E553" s="570" t="s">
        <v>362</v>
      </c>
      <c r="F553" s="204"/>
      <c r="G553" s="5"/>
      <c r="H553" s="5"/>
      <c r="I553" s="5"/>
      <c r="J553" s="571" t="s">
        <v>52</v>
      </c>
      <c r="K553" s="5"/>
    </row>
    <row r="554" spans="1:14" s="2" customFormat="1" thickTop="1" thickBot="1">
      <c r="A554" s="1536">
        <f t="shared" si="36"/>
        <v>554</v>
      </c>
      <c r="B554" s="110"/>
      <c r="C554" s="110"/>
      <c r="D554" s="110"/>
      <c r="E554" s="204"/>
      <c r="F554" s="204"/>
      <c r="H554" s="672">
        <v>202303</v>
      </c>
      <c r="I554" s="673"/>
      <c r="J554" s="513">
        <v>202203</v>
      </c>
    </row>
    <row r="555" spans="1:14" s="2" customFormat="1" ht="12.75" thickTop="1">
      <c r="A555" s="1536">
        <f t="shared" si="36"/>
        <v>555</v>
      </c>
      <c r="B555" s="110"/>
      <c r="C555" s="110"/>
      <c r="D555" s="110"/>
      <c r="E555" s="204"/>
      <c r="F555" s="204"/>
      <c r="H555" s="674" t="s">
        <v>1380</v>
      </c>
      <c r="I555" s="1239" t="s">
        <v>193</v>
      </c>
      <c r="J555" s="638" t="s">
        <v>1412</v>
      </c>
    </row>
    <row r="556" spans="1:14" s="2" customFormat="1" ht="12">
      <c r="A556" s="1536">
        <f t="shared" si="36"/>
        <v>556</v>
      </c>
      <c r="B556" s="110"/>
      <c r="C556" s="110"/>
      <c r="D556" s="110"/>
      <c r="E556" s="204"/>
      <c r="F556" s="204"/>
      <c r="H556" s="1231" t="s">
        <v>79</v>
      </c>
      <c r="I556" s="604"/>
      <c r="J556" s="1227" t="s">
        <v>79</v>
      </c>
    </row>
    <row r="557" spans="1:14" s="2" customFormat="1" ht="12">
      <c r="A557" s="1536">
        <f t="shared" si="36"/>
        <v>557</v>
      </c>
      <c r="B557" s="110"/>
      <c r="C557" s="110"/>
      <c r="D557" s="110" t="s">
        <v>79</v>
      </c>
      <c r="E557" s="578" t="s">
        <v>363</v>
      </c>
      <c r="F557" s="64"/>
      <c r="G557" s="177"/>
      <c r="H557" s="188">
        <v>782300</v>
      </c>
      <c r="I557" s="103">
        <f t="shared" ref="I557:I611" si="39">IF(SUM(H557)-SUM(J557)=0,"- ",SUM(H557)-SUM(J557))</f>
        <v>55500</v>
      </c>
      <c r="J557" s="189">
        <v>726800</v>
      </c>
    </row>
    <row r="558" spans="1:14" s="2" customFormat="1" ht="12">
      <c r="A558" s="1536">
        <f t="shared" si="36"/>
        <v>558</v>
      </c>
      <c r="B558" s="110"/>
      <c r="C558" s="110"/>
      <c r="D558" s="110" t="s">
        <v>79</v>
      </c>
      <c r="E558" s="576" t="s">
        <v>364</v>
      </c>
      <c r="F558" s="66"/>
      <c r="G558" s="181"/>
      <c r="H558" s="171">
        <v>17000</v>
      </c>
      <c r="I558" s="79">
        <f t="shared" si="39"/>
        <v>-1500</v>
      </c>
      <c r="J558" s="67">
        <v>18500</v>
      </c>
    </row>
    <row r="559" spans="1:14" s="2" customFormat="1" ht="12">
      <c r="A559" s="1536">
        <f t="shared" si="36"/>
        <v>559</v>
      </c>
      <c r="B559" s="110"/>
      <c r="C559" s="110"/>
      <c r="D559" s="110" t="s">
        <v>79</v>
      </c>
      <c r="E559" s="576" t="s">
        <v>365</v>
      </c>
      <c r="F559" s="66"/>
      <c r="G559" s="181"/>
      <c r="H559" s="171">
        <v>1400</v>
      </c>
      <c r="I559" s="79">
        <f t="shared" si="39"/>
        <v>200</v>
      </c>
      <c r="J559" s="67">
        <v>1200</v>
      </c>
    </row>
    <row r="560" spans="1:14" s="2" customFormat="1" ht="12">
      <c r="A560" s="1536">
        <f t="shared" si="36"/>
        <v>560</v>
      </c>
      <c r="B560" s="110"/>
      <c r="C560" s="110"/>
      <c r="D560" s="3"/>
      <c r="E560" s="576" t="s">
        <v>366</v>
      </c>
      <c r="F560" s="66"/>
      <c r="G560" s="66"/>
      <c r="H560" s="171">
        <v>18900</v>
      </c>
      <c r="I560" s="79">
        <f t="shared" si="39"/>
        <v>3500</v>
      </c>
      <c r="J560" s="67">
        <v>15400</v>
      </c>
    </row>
    <row r="561" spans="1:10" s="2" customFormat="1" ht="12">
      <c r="A561" s="1536">
        <f t="shared" si="36"/>
        <v>561</v>
      </c>
      <c r="B561" s="110"/>
      <c r="C561" s="110"/>
      <c r="D561" s="3"/>
      <c r="E561" s="576" t="s">
        <v>367</v>
      </c>
      <c r="F561" s="66"/>
      <c r="G561" s="66"/>
      <c r="H561" s="171">
        <v>442400</v>
      </c>
      <c r="I561" s="79">
        <f t="shared" si="39"/>
        <v>23400</v>
      </c>
      <c r="J561" s="67">
        <v>419000</v>
      </c>
    </row>
    <row r="562" spans="1:10" s="2" customFormat="1" ht="12">
      <c r="A562" s="1536">
        <f t="shared" si="36"/>
        <v>562</v>
      </c>
      <c r="B562" s="110"/>
      <c r="C562" s="110"/>
      <c r="D562" s="3"/>
      <c r="E562" s="576" t="s">
        <v>368</v>
      </c>
      <c r="F562" s="66"/>
      <c r="G562" s="66"/>
      <c r="H562" s="171">
        <v>195900</v>
      </c>
      <c r="I562" s="79">
        <f t="shared" si="39"/>
        <v>21200</v>
      </c>
      <c r="J562" s="67">
        <v>174700</v>
      </c>
    </row>
    <row r="563" spans="1:10" s="2" customFormat="1" ht="12">
      <c r="A563" s="1536">
        <f t="shared" si="36"/>
        <v>563</v>
      </c>
      <c r="B563" s="110"/>
      <c r="C563" s="110"/>
      <c r="D563" s="3"/>
      <c r="E563" s="576" t="s">
        <v>369</v>
      </c>
      <c r="F563" s="66"/>
      <c r="G563" s="66"/>
      <c r="H563" s="171">
        <v>58500</v>
      </c>
      <c r="I563" s="79">
        <f t="shared" si="39"/>
        <v>11300</v>
      </c>
      <c r="J563" s="67">
        <v>47200</v>
      </c>
    </row>
    <row r="564" spans="1:10" s="2" customFormat="1" ht="12">
      <c r="A564" s="1536">
        <f t="shared" si="36"/>
        <v>564</v>
      </c>
      <c r="B564" s="110"/>
      <c r="C564" s="110"/>
      <c r="D564" s="3"/>
      <c r="E564" s="576" t="s">
        <v>370</v>
      </c>
      <c r="F564" s="66"/>
      <c r="G564" s="66"/>
      <c r="H564" s="171">
        <v>292900</v>
      </c>
      <c r="I564" s="79">
        <f t="shared" si="39"/>
        <v>-30800</v>
      </c>
      <c r="J564" s="67">
        <v>323700</v>
      </c>
    </row>
    <row r="565" spans="1:10" s="2" customFormat="1" ht="12">
      <c r="A565" s="1536">
        <f t="shared" si="36"/>
        <v>565</v>
      </c>
      <c r="B565" s="110"/>
      <c r="C565" s="110"/>
      <c r="D565" s="3"/>
      <c r="E565" s="576" t="s">
        <v>371</v>
      </c>
      <c r="F565" s="66"/>
      <c r="G565" s="66"/>
      <c r="H565" s="171">
        <v>880000</v>
      </c>
      <c r="I565" s="79">
        <f t="shared" si="39"/>
        <v>42200</v>
      </c>
      <c r="J565" s="67">
        <v>837800</v>
      </c>
    </row>
    <row r="566" spans="1:10" s="2" customFormat="1" ht="12">
      <c r="A566" s="1536">
        <f t="shared" si="36"/>
        <v>566</v>
      </c>
      <c r="B566" s="110"/>
      <c r="C566" s="110"/>
      <c r="D566" s="3"/>
      <c r="E566" s="576" t="s">
        <v>372</v>
      </c>
      <c r="F566" s="66"/>
      <c r="G566" s="66"/>
      <c r="H566" s="171">
        <v>499200</v>
      </c>
      <c r="I566" s="79">
        <f t="shared" si="39"/>
        <v>44200</v>
      </c>
      <c r="J566" s="67">
        <v>455000</v>
      </c>
    </row>
    <row r="567" spans="1:10" s="2" customFormat="1" ht="12">
      <c r="A567" s="1536">
        <f t="shared" si="36"/>
        <v>567</v>
      </c>
      <c r="B567" s="110"/>
      <c r="C567" s="110"/>
      <c r="D567" s="3"/>
      <c r="E567" s="576" t="s">
        <v>373</v>
      </c>
      <c r="F567" s="66"/>
      <c r="G567" s="66"/>
      <c r="H567" s="171">
        <v>3389900</v>
      </c>
      <c r="I567" s="79">
        <f t="shared" si="39"/>
        <v>184600</v>
      </c>
      <c r="J567" s="67">
        <v>3205300</v>
      </c>
    </row>
    <row r="568" spans="1:10" s="2" customFormat="1" ht="12">
      <c r="A568" s="1536">
        <f t="shared" si="36"/>
        <v>568</v>
      </c>
      <c r="B568" s="110"/>
      <c r="C568" s="110"/>
      <c r="D568" s="3"/>
      <c r="E568" s="579" t="s">
        <v>374</v>
      </c>
      <c r="F568" s="66"/>
      <c r="G568" s="66"/>
      <c r="H568" s="171" t="s">
        <v>1381</v>
      </c>
      <c r="I568" s="79" t="str">
        <f t="shared" si="39"/>
        <v xml:space="preserve">- </v>
      </c>
      <c r="J568" s="67" t="s">
        <v>1381</v>
      </c>
    </row>
    <row r="569" spans="1:10" s="2" customFormat="1" ht="12">
      <c r="A569" s="1536">
        <f t="shared" si="36"/>
        <v>569</v>
      </c>
      <c r="B569" s="110"/>
      <c r="C569" s="110"/>
      <c r="D569" s="3"/>
      <c r="E569" s="579" t="s">
        <v>375</v>
      </c>
      <c r="F569" s="66"/>
      <c r="G569" s="66"/>
      <c r="H569" s="171" t="s">
        <v>1381</v>
      </c>
      <c r="I569" s="79" t="str">
        <f t="shared" si="39"/>
        <v xml:space="preserve">- </v>
      </c>
      <c r="J569" s="67" t="s">
        <v>1381</v>
      </c>
    </row>
    <row r="570" spans="1:10" s="2" customFormat="1" ht="12">
      <c r="A570" s="1536">
        <f t="shared" si="36"/>
        <v>570</v>
      </c>
      <c r="B570" s="110"/>
      <c r="C570" s="110"/>
      <c r="D570" s="3"/>
      <c r="E570" s="579" t="s">
        <v>376</v>
      </c>
      <c r="F570" s="66"/>
      <c r="G570" s="66"/>
      <c r="H570" s="171" t="s">
        <v>1381</v>
      </c>
      <c r="I570" s="79" t="str">
        <f t="shared" si="39"/>
        <v xml:space="preserve">- </v>
      </c>
      <c r="J570" s="67" t="s">
        <v>1381</v>
      </c>
    </row>
    <row r="571" spans="1:10" s="2" customFormat="1" ht="12">
      <c r="A571" s="1536">
        <f t="shared" si="36"/>
        <v>571</v>
      </c>
      <c r="B571" s="110"/>
      <c r="C571" s="110"/>
      <c r="D571" s="3"/>
      <c r="E571" s="579" t="s">
        <v>377</v>
      </c>
      <c r="F571" s="66"/>
      <c r="G571" s="66"/>
      <c r="H571" s="171" t="s">
        <v>1381</v>
      </c>
      <c r="I571" s="79" t="str">
        <f t="shared" si="39"/>
        <v xml:space="preserve">- </v>
      </c>
      <c r="J571" s="67" t="s">
        <v>1381</v>
      </c>
    </row>
    <row r="572" spans="1:10" s="2" customFormat="1" ht="12">
      <c r="A572" s="1536">
        <f t="shared" si="36"/>
        <v>572</v>
      </c>
      <c r="B572" s="110"/>
      <c r="C572" s="110"/>
      <c r="D572" s="3"/>
      <c r="E572" s="579" t="s">
        <v>378</v>
      </c>
      <c r="F572" s="66"/>
      <c r="G572" s="66"/>
      <c r="H572" s="171" t="s">
        <v>1381</v>
      </c>
      <c r="I572" s="79" t="str">
        <f t="shared" si="39"/>
        <v xml:space="preserve">- </v>
      </c>
      <c r="J572" s="67" t="s">
        <v>1381</v>
      </c>
    </row>
    <row r="573" spans="1:10" s="2" customFormat="1" ht="12">
      <c r="A573" s="1536">
        <f t="shared" si="36"/>
        <v>573</v>
      </c>
      <c r="B573" s="110"/>
      <c r="C573" s="110"/>
      <c r="D573" s="3"/>
      <c r="E573" s="579" t="s">
        <v>379</v>
      </c>
      <c r="F573" s="66"/>
      <c r="G573" s="66"/>
      <c r="H573" s="171" t="s">
        <v>1381</v>
      </c>
      <c r="I573" s="79" t="str">
        <f t="shared" si="39"/>
        <v xml:space="preserve">- </v>
      </c>
      <c r="J573" s="67" t="s">
        <v>1381</v>
      </c>
    </row>
    <row r="574" spans="1:10" s="2" customFormat="1" ht="12">
      <c r="A574" s="1536">
        <f t="shared" si="36"/>
        <v>574</v>
      </c>
      <c r="B574" s="110"/>
      <c r="C574" s="110"/>
      <c r="D574" s="3"/>
      <c r="E574" s="576" t="s">
        <v>380</v>
      </c>
      <c r="F574" s="66"/>
      <c r="G574" s="66"/>
      <c r="H574" s="171">
        <v>752700</v>
      </c>
      <c r="I574" s="79">
        <f t="shared" si="39"/>
        <v>14100</v>
      </c>
      <c r="J574" s="67">
        <v>738600</v>
      </c>
    </row>
    <row r="575" spans="1:10" s="2" customFormat="1" ht="12">
      <c r="A575" s="1536">
        <f t="shared" si="36"/>
        <v>575</v>
      </c>
      <c r="B575" s="110"/>
      <c r="C575" s="110"/>
      <c r="D575" s="3"/>
      <c r="E575" s="576" t="s">
        <v>381</v>
      </c>
      <c r="F575" s="66"/>
      <c r="G575" s="66"/>
      <c r="H575" s="171">
        <v>415500</v>
      </c>
      <c r="I575" s="79">
        <f t="shared" si="39"/>
        <v>-48600</v>
      </c>
      <c r="J575" s="67">
        <v>464100</v>
      </c>
    </row>
    <row r="576" spans="1:10" s="2" customFormat="1" ht="12">
      <c r="A576" s="1536">
        <f t="shared" si="36"/>
        <v>576</v>
      </c>
      <c r="B576" s="110"/>
      <c r="C576" s="110"/>
      <c r="D576" s="3"/>
      <c r="E576" s="576" t="s">
        <v>64</v>
      </c>
      <c r="F576" s="66"/>
      <c r="G576" s="66"/>
      <c r="H576" s="171">
        <v>4089500</v>
      </c>
      <c r="I576" s="79">
        <f t="shared" si="39"/>
        <v>91600</v>
      </c>
      <c r="J576" s="67">
        <v>3997900</v>
      </c>
    </row>
    <row r="577" spans="1:10" s="2" customFormat="1" ht="12">
      <c r="A577" s="1536">
        <f t="shared" si="36"/>
        <v>577</v>
      </c>
      <c r="B577" s="110"/>
      <c r="C577" s="110"/>
      <c r="D577" s="3"/>
      <c r="E577" s="575" t="s">
        <v>382</v>
      </c>
      <c r="F577" s="66"/>
      <c r="G577" s="66"/>
      <c r="H577" s="171">
        <v>11836700</v>
      </c>
      <c r="I577" s="79">
        <f t="shared" si="39"/>
        <v>410800</v>
      </c>
      <c r="J577" s="67">
        <v>11425900</v>
      </c>
    </row>
    <row r="578" spans="1:10" s="2" customFormat="1" ht="12">
      <c r="A578" s="1536">
        <f t="shared" si="36"/>
        <v>578</v>
      </c>
      <c r="B578" s="110"/>
      <c r="C578" s="110"/>
      <c r="D578" s="3"/>
      <c r="E578" s="576" t="s">
        <v>383</v>
      </c>
      <c r="F578" s="66"/>
      <c r="G578" s="66"/>
      <c r="H578" s="171" t="s">
        <v>1381</v>
      </c>
      <c r="I578" s="79" t="str">
        <f t="shared" si="39"/>
        <v xml:space="preserve">- </v>
      </c>
      <c r="J578" s="67" t="s">
        <v>1381</v>
      </c>
    </row>
    <row r="579" spans="1:10" s="2" customFormat="1" ht="12">
      <c r="A579" s="1536">
        <f t="shared" ref="A579:A642" si="40">A578+1</f>
        <v>579</v>
      </c>
      <c r="B579" s="3"/>
      <c r="C579" s="110"/>
      <c r="D579" s="3"/>
      <c r="E579" s="576" t="s">
        <v>308</v>
      </c>
      <c r="F579" s="66"/>
      <c r="G579" s="66"/>
      <c r="H579" s="171" t="s">
        <v>1381</v>
      </c>
      <c r="I579" s="79" t="str">
        <f t="shared" si="39"/>
        <v xml:space="preserve">- </v>
      </c>
      <c r="J579" s="67" t="s">
        <v>1381</v>
      </c>
    </row>
    <row r="580" spans="1:10" s="2" customFormat="1" ht="12">
      <c r="A580" s="1536">
        <f t="shared" si="40"/>
        <v>580</v>
      </c>
      <c r="B580" s="110"/>
      <c r="C580" s="110"/>
      <c r="D580" s="3"/>
      <c r="E580" s="576" t="s">
        <v>384</v>
      </c>
      <c r="F580" s="66"/>
      <c r="G580" s="66"/>
      <c r="H580" s="171" t="s">
        <v>1381</v>
      </c>
      <c r="I580" s="79" t="str">
        <f t="shared" si="39"/>
        <v xml:space="preserve">- </v>
      </c>
      <c r="J580" s="67" t="s">
        <v>1381</v>
      </c>
    </row>
    <row r="581" spans="1:10" s="2" customFormat="1" ht="12">
      <c r="A581" s="1536">
        <f t="shared" si="40"/>
        <v>581</v>
      </c>
      <c r="B581" s="110"/>
      <c r="C581" s="110"/>
      <c r="D581" s="3"/>
      <c r="E581" s="576" t="s">
        <v>64</v>
      </c>
      <c r="F581" s="66"/>
      <c r="G581" s="66"/>
      <c r="H581" s="171" t="s">
        <v>1381</v>
      </c>
      <c r="I581" s="79">
        <f t="shared" si="39"/>
        <v>-265442</v>
      </c>
      <c r="J581" s="67">
        <v>265442</v>
      </c>
    </row>
    <row r="582" spans="1:10" s="2" customFormat="1" ht="12">
      <c r="A582" s="1536">
        <f t="shared" si="40"/>
        <v>582</v>
      </c>
      <c r="B582" s="110"/>
      <c r="C582" s="110"/>
      <c r="D582" s="3"/>
      <c r="E582" s="575" t="s">
        <v>385</v>
      </c>
      <c r="F582" s="66"/>
      <c r="G582" s="66"/>
      <c r="H582" s="171" t="s">
        <v>1381</v>
      </c>
      <c r="I582" s="79">
        <f t="shared" si="39"/>
        <v>-265442</v>
      </c>
      <c r="J582" s="67">
        <v>265442</v>
      </c>
    </row>
    <row r="583" spans="1:10" s="2" customFormat="1" ht="12">
      <c r="A583" s="1536">
        <f t="shared" si="40"/>
        <v>583</v>
      </c>
      <c r="B583" s="110"/>
      <c r="C583" s="3"/>
      <c r="D583" s="3"/>
      <c r="E583" s="598" t="s">
        <v>386</v>
      </c>
      <c r="F583" s="68"/>
      <c r="G583" s="68"/>
      <c r="H583" s="186">
        <v>12153618</v>
      </c>
      <c r="I583" s="88">
        <f t="shared" si="39"/>
        <v>462276</v>
      </c>
      <c r="J583" s="69">
        <v>11691342</v>
      </c>
    </row>
    <row r="584" spans="1:10" s="2" customFormat="1" ht="12">
      <c r="A584" s="1536">
        <f t="shared" si="40"/>
        <v>584</v>
      </c>
      <c r="B584" s="110"/>
      <c r="C584" s="110"/>
      <c r="D584" s="3"/>
      <c r="E584" s="508" t="s">
        <v>387</v>
      </c>
      <c r="J584" s="623" t="s">
        <v>158</v>
      </c>
    </row>
    <row r="585" spans="1:10" s="2" customFormat="1" ht="12">
      <c r="A585" s="1536">
        <f t="shared" si="40"/>
        <v>585</v>
      </c>
      <c r="B585" s="110"/>
      <c r="C585" s="110"/>
      <c r="D585" s="3"/>
      <c r="E585" s="578" t="s">
        <v>363</v>
      </c>
      <c r="F585" s="64"/>
      <c r="G585" s="177"/>
      <c r="H585" s="228">
        <v>6.44</v>
      </c>
      <c r="I585" s="215">
        <f t="shared" si="39"/>
        <v>0.22000000000000064</v>
      </c>
      <c r="J585" s="216">
        <v>6.22</v>
      </c>
    </row>
    <row r="586" spans="1:10" s="2" customFormat="1" ht="12">
      <c r="A586" s="1536">
        <f t="shared" si="40"/>
        <v>586</v>
      </c>
      <c r="B586" s="110"/>
      <c r="C586" s="110"/>
      <c r="D586" s="3"/>
      <c r="E586" s="576" t="s">
        <v>364</v>
      </c>
      <c r="F586" s="66"/>
      <c r="G586" s="181"/>
      <c r="H586" s="133">
        <v>0.14000000000000001</v>
      </c>
      <c r="I586" s="217">
        <f t="shared" si="39"/>
        <v>-1.999999999999999E-2</v>
      </c>
      <c r="J586" s="134">
        <v>0.16</v>
      </c>
    </row>
    <row r="587" spans="1:10" s="2" customFormat="1" ht="12">
      <c r="A587" s="1536">
        <f t="shared" si="40"/>
        <v>587</v>
      </c>
      <c r="B587" s="110"/>
      <c r="C587" s="110"/>
      <c r="D587" s="3"/>
      <c r="E587" s="576" t="s">
        <v>365</v>
      </c>
      <c r="F587" s="66"/>
      <c r="G587" s="181"/>
      <c r="H587" s="133">
        <v>0.01</v>
      </c>
      <c r="I587" s="217" t="str">
        <f t="shared" si="39"/>
        <v xml:space="preserve">- </v>
      </c>
      <c r="J587" s="134">
        <v>0.01</v>
      </c>
    </row>
    <row r="588" spans="1:10" s="2" customFormat="1" ht="12">
      <c r="A588" s="1536">
        <f t="shared" si="40"/>
        <v>588</v>
      </c>
      <c r="B588" s="110"/>
      <c r="C588" s="110"/>
      <c r="D588" s="3"/>
      <c r="E588" s="576" t="s">
        <v>366</v>
      </c>
      <c r="F588" s="66"/>
      <c r="G588" s="66"/>
      <c r="H588" s="133">
        <v>0.16</v>
      </c>
      <c r="I588" s="217">
        <f t="shared" si="39"/>
        <v>0.03</v>
      </c>
      <c r="J588" s="134">
        <v>0.13</v>
      </c>
    </row>
    <row r="589" spans="1:10" s="2" customFormat="1" ht="12">
      <c r="A589" s="1536">
        <f t="shared" si="40"/>
        <v>589</v>
      </c>
      <c r="B589" s="110"/>
      <c r="C589" s="110"/>
      <c r="D589" s="3"/>
      <c r="E589" s="576" t="s">
        <v>367</v>
      </c>
      <c r="F589" s="66"/>
      <c r="G589" s="66"/>
      <c r="H589" s="133">
        <v>3.64</v>
      </c>
      <c r="I589" s="217">
        <f t="shared" si="39"/>
        <v>6.0000000000000053E-2</v>
      </c>
      <c r="J589" s="134">
        <v>3.58</v>
      </c>
    </row>
    <row r="590" spans="1:10" s="2" customFormat="1" ht="12">
      <c r="A590" s="1536">
        <f t="shared" si="40"/>
        <v>590</v>
      </c>
      <c r="B590" s="110"/>
      <c r="C590" s="110"/>
      <c r="D590" s="3"/>
      <c r="E590" s="576" t="s">
        <v>368</v>
      </c>
      <c r="F590" s="66"/>
      <c r="G590" s="66"/>
      <c r="H590" s="133">
        <v>1.61</v>
      </c>
      <c r="I590" s="217">
        <f t="shared" si="39"/>
        <v>0.12000000000000011</v>
      </c>
      <c r="J590" s="134">
        <v>1.49</v>
      </c>
    </row>
    <row r="591" spans="1:10" s="2" customFormat="1" ht="12">
      <c r="A591" s="1536">
        <f t="shared" si="40"/>
        <v>591</v>
      </c>
      <c r="B591" s="110"/>
      <c r="C591" s="110"/>
      <c r="D591" s="3"/>
      <c r="E591" s="576" t="s">
        <v>369</v>
      </c>
      <c r="F591" s="66"/>
      <c r="G591" s="66"/>
      <c r="H591" s="133">
        <v>0.48</v>
      </c>
      <c r="I591" s="217">
        <f t="shared" si="39"/>
        <v>7.999999999999996E-2</v>
      </c>
      <c r="J591" s="134">
        <v>0.4</v>
      </c>
    </row>
    <row r="592" spans="1:10" s="2" customFormat="1" ht="12">
      <c r="A592" s="1536">
        <f t="shared" si="40"/>
        <v>592</v>
      </c>
      <c r="B592" s="110"/>
      <c r="C592" s="110"/>
      <c r="D592" s="3"/>
      <c r="E592" s="576" t="s">
        <v>370</v>
      </c>
      <c r="F592" s="66"/>
      <c r="G592" s="66"/>
      <c r="H592" s="133">
        <v>2.41</v>
      </c>
      <c r="I592" s="217">
        <f t="shared" si="39"/>
        <v>-0.35999999999999988</v>
      </c>
      <c r="J592" s="134">
        <v>2.77</v>
      </c>
    </row>
    <row r="593" spans="1:14" s="2" customFormat="1" ht="12">
      <c r="A593" s="1536">
        <f t="shared" si="40"/>
        <v>593</v>
      </c>
      <c r="B593" s="110"/>
      <c r="C593" s="110"/>
      <c r="D593" s="3"/>
      <c r="E593" s="576" t="s">
        <v>371</v>
      </c>
      <c r="F593" s="66"/>
      <c r="G593" s="66"/>
      <c r="H593" s="133">
        <v>7.24</v>
      </c>
      <c r="I593" s="217">
        <f t="shared" si="39"/>
        <v>7.0000000000000284E-2</v>
      </c>
      <c r="J593" s="134">
        <v>7.17</v>
      </c>
    </row>
    <row r="594" spans="1:14" s="2" customFormat="1" ht="12">
      <c r="A594" s="1536">
        <f t="shared" si="40"/>
        <v>594</v>
      </c>
      <c r="B594" s="110"/>
      <c r="C594" s="110"/>
      <c r="D594" s="3"/>
      <c r="E594" s="576" t="s">
        <v>372</v>
      </c>
      <c r="F594" s="66"/>
      <c r="G594" s="66"/>
      <c r="H594" s="133">
        <v>4.1100000000000003</v>
      </c>
      <c r="I594" s="217">
        <f t="shared" si="39"/>
        <v>0.2200000000000002</v>
      </c>
      <c r="J594" s="134">
        <v>3.89</v>
      </c>
    </row>
    <row r="595" spans="1:14" s="2" customFormat="1" ht="12">
      <c r="A595" s="1536">
        <f t="shared" si="40"/>
        <v>595</v>
      </c>
      <c r="B595" s="110"/>
      <c r="C595" s="110"/>
      <c r="D595" s="3"/>
      <c r="E595" s="576" t="s">
        <v>373</v>
      </c>
      <c r="F595" s="66"/>
      <c r="G595" s="66"/>
      <c r="H595" s="133">
        <v>27.89</v>
      </c>
      <c r="I595" s="217">
        <f t="shared" si="39"/>
        <v>0.46999999999999886</v>
      </c>
      <c r="J595" s="134">
        <v>27.42</v>
      </c>
    </row>
    <row r="596" spans="1:14" s="2" customFormat="1" ht="12">
      <c r="A596" s="1536">
        <f t="shared" si="40"/>
        <v>596</v>
      </c>
      <c r="B596" s="110"/>
      <c r="C596" s="110"/>
      <c r="D596" s="3"/>
      <c r="E596" s="579" t="s">
        <v>374</v>
      </c>
      <c r="F596" s="66"/>
      <c r="G596" s="66"/>
      <c r="H596" s="133" t="s">
        <v>1381</v>
      </c>
      <c r="I596" s="217" t="str">
        <f t="shared" si="39"/>
        <v xml:space="preserve">- </v>
      </c>
      <c r="J596" s="134" t="s">
        <v>1381</v>
      </c>
    </row>
    <row r="597" spans="1:14" s="2" customFormat="1" ht="12">
      <c r="A597" s="1536">
        <f t="shared" si="40"/>
        <v>597</v>
      </c>
      <c r="B597" s="110"/>
      <c r="C597" s="110"/>
      <c r="D597" s="3"/>
      <c r="E597" s="579" t="s">
        <v>375</v>
      </c>
      <c r="F597" s="66"/>
      <c r="G597" s="66"/>
      <c r="H597" s="133" t="s">
        <v>1381</v>
      </c>
      <c r="I597" s="217" t="str">
        <f t="shared" si="39"/>
        <v xml:space="preserve">- </v>
      </c>
      <c r="J597" s="134" t="s">
        <v>1381</v>
      </c>
    </row>
    <row r="598" spans="1:14" s="2" customFormat="1" ht="12">
      <c r="A598" s="1536">
        <f t="shared" si="40"/>
        <v>598</v>
      </c>
      <c r="B598" s="110"/>
      <c r="C598" s="110"/>
      <c r="D598" s="3"/>
      <c r="E598" s="579" t="s">
        <v>376</v>
      </c>
      <c r="F598" s="66"/>
      <c r="G598" s="66"/>
      <c r="H598" s="133" t="s">
        <v>1381</v>
      </c>
      <c r="I598" s="217" t="str">
        <f t="shared" si="39"/>
        <v xml:space="preserve">- </v>
      </c>
      <c r="J598" s="134" t="s">
        <v>1381</v>
      </c>
    </row>
    <row r="599" spans="1:14">
      <c r="A599" s="1536">
        <f t="shared" si="40"/>
        <v>599</v>
      </c>
      <c r="B599" s="110"/>
      <c r="C599" s="110"/>
      <c r="D599" s="3"/>
      <c r="E599" s="579" t="s">
        <v>377</v>
      </c>
      <c r="F599" s="66"/>
      <c r="G599" s="66"/>
      <c r="H599" s="133" t="s">
        <v>1381</v>
      </c>
      <c r="I599" s="217" t="str">
        <f t="shared" si="39"/>
        <v xml:space="preserve">- </v>
      </c>
      <c r="J599" s="134" t="s">
        <v>1381</v>
      </c>
      <c r="K599" s="2"/>
      <c r="L599" s="2"/>
      <c r="M599" s="2"/>
      <c r="N599" s="2"/>
    </row>
    <row r="600" spans="1:14" s="2" customFormat="1" ht="12">
      <c r="A600" s="1536">
        <f t="shared" si="40"/>
        <v>600</v>
      </c>
      <c r="B600" s="110"/>
      <c r="C600" s="110"/>
      <c r="D600" s="3"/>
      <c r="E600" s="579" t="s">
        <v>378</v>
      </c>
      <c r="F600" s="66"/>
      <c r="G600" s="66"/>
      <c r="H600" s="133" t="s">
        <v>1381</v>
      </c>
      <c r="I600" s="217" t="str">
        <f t="shared" si="39"/>
        <v xml:space="preserve">- </v>
      </c>
      <c r="J600" s="134" t="s">
        <v>1381</v>
      </c>
    </row>
    <row r="601" spans="1:14" s="2" customFormat="1" ht="12">
      <c r="A601" s="1536">
        <f t="shared" si="40"/>
        <v>601</v>
      </c>
      <c r="B601" s="110"/>
      <c r="C601" s="110"/>
      <c r="D601" s="3"/>
      <c r="E601" s="579" t="s">
        <v>379</v>
      </c>
      <c r="F601" s="66"/>
      <c r="G601" s="66"/>
      <c r="H601" s="133" t="s">
        <v>1381</v>
      </c>
      <c r="I601" s="217" t="str">
        <f t="shared" si="39"/>
        <v xml:space="preserve">- </v>
      </c>
      <c r="J601" s="134" t="s">
        <v>1381</v>
      </c>
    </row>
    <row r="602" spans="1:14" s="2" customFormat="1" ht="12">
      <c r="A602" s="1536">
        <f t="shared" si="40"/>
        <v>602</v>
      </c>
      <c r="B602" s="110"/>
      <c r="C602" s="110"/>
      <c r="D602" s="3"/>
      <c r="E602" s="576" t="s">
        <v>380</v>
      </c>
      <c r="F602" s="66"/>
      <c r="G602" s="66"/>
      <c r="H602" s="133">
        <v>6.19</v>
      </c>
      <c r="I602" s="217">
        <f t="shared" si="39"/>
        <v>-0.12999999999999989</v>
      </c>
      <c r="J602" s="134">
        <v>6.32</v>
      </c>
    </row>
    <row r="603" spans="1:14" s="2" customFormat="1" ht="12">
      <c r="A603" s="1536">
        <f t="shared" si="40"/>
        <v>603</v>
      </c>
      <c r="B603" s="110"/>
      <c r="C603" s="110"/>
      <c r="D603" s="3"/>
      <c r="E603" s="576" t="s">
        <v>381</v>
      </c>
      <c r="F603" s="66"/>
      <c r="G603" s="66"/>
      <c r="H603" s="133">
        <v>3.42</v>
      </c>
      <c r="I603" s="217">
        <f t="shared" si="39"/>
        <v>-0.55000000000000027</v>
      </c>
      <c r="J603" s="134">
        <v>3.97</v>
      </c>
    </row>
    <row r="604" spans="1:14" s="2" customFormat="1" ht="12">
      <c r="A604" s="1536">
        <f t="shared" si="40"/>
        <v>604</v>
      </c>
      <c r="B604" s="110"/>
      <c r="C604" s="110"/>
      <c r="D604" s="3"/>
      <c r="E604" s="576" t="s">
        <v>64</v>
      </c>
      <c r="F604" s="66"/>
      <c r="G604" s="66"/>
      <c r="H604" s="133">
        <v>33.65</v>
      </c>
      <c r="I604" s="217">
        <f t="shared" si="39"/>
        <v>-0.55000000000000426</v>
      </c>
      <c r="J604" s="134">
        <v>34.200000000000003</v>
      </c>
    </row>
    <row r="605" spans="1:14" s="2" customFormat="1" ht="12">
      <c r="A605" s="1536">
        <f t="shared" si="40"/>
        <v>605</v>
      </c>
      <c r="B605" s="110"/>
      <c r="C605" s="110"/>
      <c r="D605" s="3"/>
      <c r="E605" s="575" t="s">
        <v>382</v>
      </c>
      <c r="F605" s="66"/>
      <c r="G605" s="66"/>
      <c r="H605" s="133">
        <v>97.39</v>
      </c>
      <c r="I605" s="217">
        <f t="shared" si="39"/>
        <v>-0.34000000000000341</v>
      </c>
      <c r="J605" s="134">
        <v>97.73</v>
      </c>
    </row>
    <row r="606" spans="1:14" s="2" customFormat="1" ht="12">
      <c r="A606" s="1536">
        <f t="shared" si="40"/>
        <v>606</v>
      </c>
      <c r="B606" s="110"/>
      <c r="C606" s="110"/>
      <c r="D606" s="3"/>
      <c r="E606" s="576" t="s">
        <v>383</v>
      </c>
      <c r="F606" s="66"/>
      <c r="G606" s="66"/>
      <c r="H606" s="133" t="s">
        <v>1381</v>
      </c>
      <c r="I606" s="217" t="str">
        <f t="shared" si="39"/>
        <v xml:space="preserve">- </v>
      </c>
      <c r="J606" s="134" t="s">
        <v>1381</v>
      </c>
    </row>
    <row r="607" spans="1:14" s="2" customFormat="1" ht="12">
      <c r="A607" s="1536">
        <f t="shared" si="40"/>
        <v>607</v>
      </c>
      <c r="B607" s="3"/>
      <c r="C607" s="110"/>
      <c r="D607" s="3"/>
      <c r="E607" s="576" t="s">
        <v>308</v>
      </c>
      <c r="F607" s="66"/>
      <c r="G607" s="66"/>
      <c r="H607" s="133" t="s">
        <v>1381</v>
      </c>
      <c r="I607" s="217" t="str">
        <f t="shared" si="39"/>
        <v xml:space="preserve">- </v>
      </c>
      <c r="J607" s="134" t="s">
        <v>1381</v>
      </c>
    </row>
    <row r="608" spans="1:14" s="2" customFormat="1">
      <c r="A608" s="1536">
        <f t="shared" si="40"/>
        <v>608</v>
      </c>
      <c r="B608" s="110"/>
      <c r="C608" s="110"/>
      <c r="D608" s="3"/>
      <c r="E608" s="576" t="s">
        <v>384</v>
      </c>
      <c r="F608" s="66"/>
      <c r="G608" s="66"/>
      <c r="H608" s="133" t="s">
        <v>1381</v>
      </c>
      <c r="I608" s="217" t="str">
        <f t="shared" si="39"/>
        <v xml:space="preserve">- </v>
      </c>
      <c r="J608" s="134" t="s">
        <v>1381</v>
      </c>
      <c r="N608" s="5"/>
    </row>
    <row r="609" spans="1:13" s="2" customFormat="1" ht="12">
      <c r="A609" s="1536">
        <f t="shared" si="40"/>
        <v>609</v>
      </c>
      <c r="B609" s="110"/>
      <c r="C609" s="110"/>
      <c r="D609" s="3"/>
      <c r="E609" s="576" t="s">
        <v>64</v>
      </c>
      <c r="F609" s="66"/>
      <c r="G609" s="66"/>
      <c r="H609" s="133" t="s">
        <v>1381</v>
      </c>
      <c r="I609" s="217">
        <f t="shared" si="39"/>
        <v>-2.27</v>
      </c>
      <c r="J609" s="134">
        <v>2.27</v>
      </c>
    </row>
    <row r="610" spans="1:13" s="2" customFormat="1" ht="12">
      <c r="A610" s="1536">
        <f t="shared" si="40"/>
        <v>610</v>
      </c>
      <c r="B610" s="110"/>
      <c r="C610" s="110"/>
      <c r="D610" s="3"/>
      <c r="E610" s="575" t="s">
        <v>385</v>
      </c>
      <c r="F610" s="66"/>
      <c r="G610" s="66"/>
      <c r="H610" s="133" t="s">
        <v>1381</v>
      </c>
      <c r="I610" s="217">
        <f t="shared" si="39"/>
        <v>-2.27</v>
      </c>
      <c r="J610" s="134">
        <v>2.27</v>
      </c>
    </row>
    <row r="611" spans="1:13" s="2" customFormat="1" ht="12.75" thickBot="1">
      <c r="A611" s="1536">
        <f t="shared" si="40"/>
        <v>611</v>
      </c>
      <c r="B611" s="110"/>
      <c r="C611" s="3"/>
      <c r="D611" s="3"/>
      <c r="E611" s="598" t="s">
        <v>386</v>
      </c>
      <c r="F611" s="68"/>
      <c r="G611" s="68"/>
      <c r="H611" s="135">
        <v>100</v>
      </c>
      <c r="I611" s="218" t="str">
        <f t="shared" si="39"/>
        <v xml:space="preserve">- </v>
      </c>
      <c r="J611" s="137">
        <v>100</v>
      </c>
    </row>
    <row r="612" spans="1:13" s="2" customFormat="1" ht="14.25" thickTop="1">
      <c r="A612" s="1536">
        <f t="shared" si="40"/>
        <v>612</v>
      </c>
      <c r="B612" s="110"/>
      <c r="C612" s="110"/>
      <c r="D612" s="3"/>
      <c r="L612" s="5"/>
      <c r="M612" s="5"/>
    </row>
    <row r="613" spans="1:13" s="2" customFormat="1" ht="19.5" thickBot="1">
      <c r="A613" s="1536">
        <f t="shared" si="40"/>
        <v>613</v>
      </c>
      <c r="B613" s="110"/>
      <c r="C613" s="110"/>
      <c r="D613" s="1069">
        <f>D553+1</f>
        <v>19</v>
      </c>
      <c r="E613" s="570" t="s">
        <v>388</v>
      </c>
      <c r="F613" s="204"/>
      <c r="G613" s="5"/>
      <c r="H613" s="5"/>
      <c r="I613" s="5"/>
      <c r="J613" s="571" t="s">
        <v>52</v>
      </c>
      <c r="K613" s="5"/>
    </row>
    <row r="614" spans="1:13" s="2" customFormat="1" thickTop="1" thickBot="1">
      <c r="A614" s="1536">
        <f t="shared" si="40"/>
        <v>614</v>
      </c>
      <c r="B614" s="110"/>
      <c r="C614" s="110"/>
      <c r="D614" s="110"/>
      <c r="E614" s="204"/>
      <c r="F614" s="204"/>
      <c r="H614" s="672">
        <v>202303</v>
      </c>
      <c r="I614" s="673"/>
      <c r="J614" s="513">
        <v>202203</v>
      </c>
    </row>
    <row r="615" spans="1:13" s="2" customFormat="1" ht="12.75" thickTop="1">
      <c r="A615" s="1536">
        <f t="shared" si="40"/>
        <v>615</v>
      </c>
      <c r="B615" s="110"/>
      <c r="C615" s="110"/>
      <c r="D615" s="110"/>
      <c r="E615" s="204"/>
      <c r="F615" s="204"/>
      <c r="H615" s="674" t="s">
        <v>1380</v>
      </c>
      <c r="I615" s="1239" t="s">
        <v>193</v>
      </c>
      <c r="J615" s="638" t="s">
        <v>1412</v>
      </c>
    </row>
    <row r="616" spans="1:13" s="2" customFormat="1" ht="12">
      <c r="A616" s="1536">
        <f t="shared" si="40"/>
        <v>616</v>
      </c>
      <c r="B616" s="110"/>
      <c r="C616" s="110"/>
      <c r="D616" s="110"/>
      <c r="E616" s="204"/>
      <c r="F616" s="204"/>
      <c r="H616" s="1231" t="s">
        <v>79</v>
      </c>
      <c r="I616" s="604"/>
      <c r="J616" s="1227" t="s">
        <v>79</v>
      </c>
    </row>
    <row r="617" spans="1:13" s="2" customFormat="1" ht="12">
      <c r="A617" s="1536">
        <f t="shared" si="40"/>
        <v>617</v>
      </c>
      <c r="B617" s="110"/>
      <c r="C617" s="110"/>
      <c r="D617" s="3" t="s">
        <v>79</v>
      </c>
      <c r="E617" s="578" t="s">
        <v>363</v>
      </c>
      <c r="F617" s="64"/>
      <c r="G617" s="177"/>
      <c r="H617" s="188">
        <v>14300</v>
      </c>
      <c r="I617" s="103">
        <f t="shared" ref="I617:I643" si="41">IF(SUM(H617)-SUM(J617)=0,"- ",SUM(H617)-SUM(J617))</f>
        <v>4300</v>
      </c>
      <c r="J617" s="189">
        <v>10000</v>
      </c>
    </row>
    <row r="618" spans="1:13" s="2" customFormat="1" ht="12">
      <c r="A618" s="1536">
        <f t="shared" si="40"/>
        <v>618</v>
      </c>
      <c r="B618" s="110"/>
      <c r="C618" s="110"/>
      <c r="D618" s="3" t="s">
        <v>79</v>
      </c>
      <c r="E618" s="576" t="s">
        <v>364</v>
      </c>
      <c r="F618" s="66"/>
      <c r="G618" s="181"/>
      <c r="H618" s="171">
        <v>800</v>
      </c>
      <c r="I618" s="79">
        <f t="shared" si="41"/>
        <v>700</v>
      </c>
      <c r="J618" s="67">
        <v>100</v>
      </c>
    </row>
    <row r="619" spans="1:13" s="2" customFormat="1" ht="12">
      <c r="A619" s="1536">
        <f t="shared" si="40"/>
        <v>619</v>
      </c>
      <c r="B619" s="110"/>
      <c r="C619" s="110"/>
      <c r="D619" s="3" t="s">
        <v>79</v>
      </c>
      <c r="E619" s="576" t="s">
        <v>365</v>
      </c>
      <c r="F619" s="66"/>
      <c r="G619" s="181"/>
      <c r="H619" s="171">
        <v>0</v>
      </c>
      <c r="I619" s="79" t="str">
        <f t="shared" si="41"/>
        <v xml:space="preserve">- </v>
      </c>
      <c r="J619" s="67">
        <v>0</v>
      </c>
    </row>
    <row r="620" spans="1:13" s="2" customFormat="1" ht="12">
      <c r="A620" s="1536">
        <f t="shared" si="40"/>
        <v>620</v>
      </c>
      <c r="B620" s="110"/>
      <c r="C620" s="110"/>
      <c r="D620" s="3" t="s">
        <v>79</v>
      </c>
      <c r="E620" s="576" t="s">
        <v>366</v>
      </c>
      <c r="F620" s="66"/>
      <c r="G620" s="181"/>
      <c r="H620" s="171">
        <v>0</v>
      </c>
      <c r="I620" s="79">
        <f t="shared" si="41"/>
        <v>-100</v>
      </c>
      <c r="J620" s="67">
        <v>100</v>
      </c>
    </row>
    <row r="621" spans="1:13" s="2" customFormat="1" ht="12">
      <c r="A621" s="1536">
        <f t="shared" si="40"/>
        <v>621</v>
      </c>
      <c r="B621" s="110"/>
      <c r="C621" s="110"/>
      <c r="D621" s="3" t="s">
        <v>79</v>
      </c>
      <c r="E621" s="576" t="s">
        <v>367</v>
      </c>
      <c r="F621" s="66"/>
      <c r="G621" s="181"/>
      <c r="H621" s="171">
        <v>5000</v>
      </c>
      <c r="I621" s="79">
        <f t="shared" si="41"/>
        <v>300</v>
      </c>
      <c r="J621" s="67">
        <v>4700</v>
      </c>
    </row>
    <row r="622" spans="1:13" s="2" customFormat="1" ht="12">
      <c r="A622" s="1536">
        <f t="shared" si="40"/>
        <v>622</v>
      </c>
      <c r="B622" s="110"/>
      <c r="C622" s="110"/>
      <c r="D622" s="3" t="s">
        <v>79</v>
      </c>
      <c r="E622" s="576" t="s">
        <v>368</v>
      </c>
      <c r="F622" s="66"/>
      <c r="G622" s="181"/>
      <c r="H622" s="171">
        <v>0</v>
      </c>
      <c r="I622" s="79" t="str">
        <f t="shared" si="41"/>
        <v xml:space="preserve">- </v>
      </c>
      <c r="J622" s="67">
        <v>0</v>
      </c>
    </row>
    <row r="623" spans="1:13" s="2" customFormat="1" ht="12">
      <c r="A623" s="1536">
        <f t="shared" si="40"/>
        <v>623</v>
      </c>
      <c r="B623" s="110"/>
      <c r="C623" s="110"/>
      <c r="D623" s="3" t="s">
        <v>79</v>
      </c>
      <c r="E623" s="576" t="s">
        <v>369</v>
      </c>
      <c r="F623" s="66"/>
      <c r="G623" s="181"/>
      <c r="H623" s="171">
        <v>700</v>
      </c>
      <c r="I623" s="79">
        <f t="shared" si="41"/>
        <v>100</v>
      </c>
      <c r="J623" s="67">
        <v>600</v>
      </c>
    </row>
    <row r="624" spans="1:13" s="2" customFormat="1" ht="12">
      <c r="A624" s="1536">
        <f t="shared" si="40"/>
        <v>624</v>
      </c>
      <c r="B624" s="110"/>
      <c r="C624" s="110"/>
      <c r="D624" s="3" t="s">
        <v>79</v>
      </c>
      <c r="E624" s="576" t="s">
        <v>370</v>
      </c>
      <c r="F624" s="66"/>
      <c r="G624" s="181"/>
      <c r="H624" s="171">
        <v>13600</v>
      </c>
      <c r="I624" s="79">
        <f t="shared" si="41"/>
        <v>1900</v>
      </c>
      <c r="J624" s="67">
        <v>11700</v>
      </c>
    </row>
    <row r="625" spans="1:14" s="2" customFormat="1" ht="12">
      <c r="A625" s="1536">
        <f t="shared" si="40"/>
        <v>625</v>
      </c>
      <c r="B625" s="110"/>
      <c r="C625" s="110"/>
      <c r="D625" s="3" t="s">
        <v>79</v>
      </c>
      <c r="E625" s="576" t="s">
        <v>371</v>
      </c>
      <c r="F625" s="66"/>
      <c r="G625" s="181"/>
      <c r="H625" s="171">
        <v>13400</v>
      </c>
      <c r="I625" s="79">
        <f t="shared" si="41"/>
        <v>-300</v>
      </c>
      <c r="J625" s="67">
        <v>13700</v>
      </c>
    </row>
    <row r="626" spans="1:14" s="2" customFormat="1" ht="12">
      <c r="A626" s="1536">
        <f t="shared" si="40"/>
        <v>626</v>
      </c>
      <c r="B626" s="110"/>
      <c r="C626" s="110"/>
      <c r="D626" s="3" t="s">
        <v>79</v>
      </c>
      <c r="E626" s="576" t="s">
        <v>372</v>
      </c>
      <c r="F626" s="66"/>
      <c r="G626" s="181"/>
      <c r="H626" s="171">
        <v>0</v>
      </c>
      <c r="I626" s="79" t="str">
        <f t="shared" si="41"/>
        <v xml:space="preserve">- </v>
      </c>
      <c r="J626" s="67">
        <v>0</v>
      </c>
    </row>
    <row r="627" spans="1:14" s="2" customFormat="1" ht="12">
      <c r="A627" s="1536">
        <f t="shared" si="40"/>
        <v>627</v>
      </c>
      <c r="B627" s="110"/>
      <c r="C627" s="110"/>
      <c r="D627" s="3" t="s">
        <v>79</v>
      </c>
      <c r="E627" s="576" t="s">
        <v>373</v>
      </c>
      <c r="F627" s="66"/>
      <c r="G627" s="181"/>
      <c r="H627" s="171">
        <v>22800</v>
      </c>
      <c r="I627" s="79">
        <f t="shared" si="41"/>
        <v>-3200</v>
      </c>
      <c r="J627" s="67">
        <v>26000</v>
      </c>
    </row>
    <row r="628" spans="1:14" s="2" customFormat="1" ht="12">
      <c r="A628" s="1536">
        <f t="shared" si="40"/>
        <v>628</v>
      </c>
      <c r="B628" s="110"/>
      <c r="C628" s="110"/>
      <c r="D628" s="3" t="s">
        <v>79</v>
      </c>
      <c r="E628" s="579" t="s">
        <v>374</v>
      </c>
      <c r="F628" s="66"/>
      <c r="G628" s="181"/>
      <c r="H628" s="171" t="s">
        <v>1381</v>
      </c>
      <c r="I628" s="79" t="str">
        <f t="shared" si="41"/>
        <v xml:space="preserve">- </v>
      </c>
      <c r="J628" s="67" t="s">
        <v>1381</v>
      </c>
    </row>
    <row r="629" spans="1:14" s="2" customFormat="1" ht="12">
      <c r="A629" s="1536">
        <f t="shared" si="40"/>
        <v>629</v>
      </c>
      <c r="B629" s="110"/>
      <c r="C629" s="110"/>
      <c r="D629" s="3" t="s">
        <v>79</v>
      </c>
      <c r="E629" s="579" t="s">
        <v>375</v>
      </c>
      <c r="F629" s="66"/>
      <c r="G629" s="181"/>
      <c r="H629" s="171" t="s">
        <v>1381</v>
      </c>
      <c r="I629" s="79" t="str">
        <f t="shared" si="41"/>
        <v xml:space="preserve">- </v>
      </c>
      <c r="J629" s="67" t="s">
        <v>1381</v>
      </c>
    </row>
    <row r="630" spans="1:14">
      <c r="A630" s="1536">
        <f t="shared" si="40"/>
        <v>630</v>
      </c>
      <c r="B630" s="110"/>
      <c r="C630" s="110"/>
      <c r="D630" s="3" t="s">
        <v>79</v>
      </c>
      <c r="E630" s="579" t="s">
        <v>376</v>
      </c>
      <c r="F630" s="66"/>
      <c r="G630" s="181"/>
      <c r="H630" s="171" t="s">
        <v>1381</v>
      </c>
      <c r="I630" s="79" t="str">
        <f t="shared" si="41"/>
        <v xml:space="preserve">- </v>
      </c>
      <c r="J630" s="67" t="s">
        <v>1381</v>
      </c>
      <c r="K630" s="2"/>
      <c r="L630" s="2"/>
      <c r="M630" s="2"/>
      <c r="N630" s="2"/>
    </row>
    <row r="631" spans="1:14">
      <c r="A631" s="1536">
        <f t="shared" si="40"/>
        <v>631</v>
      </c>
      <c r="B631" s="110"/>
      <c r="C631" s="110"/>
      <c r="D631" s="3" t="s">
        <v>79</v>
      </c>
      <c r="E631" s="579" t="s">
        <v>377</v>
      </c>
      <c r="F631" s="66"/>
      <c r="G631" s="181"/>
      <c r="H631" s="171" t="s">
        <v>1381</v>
      </c>
      <c r="I631" s="79" t="str">
        <f t="shared" si="41"/>
        <v xml:space="preserve">- </v>
      </c>
      <c r="J631" s="67" t="s">
        <v>1381</v>
      </c>
      <c r="K631" s="2"/>
      <c r="L631" s="2"/>
      <c r="M631" s="2"/>
      <c r="N631" s="2"/>
    </row>
    <row r="632" spans="1:14">
      <c r="A632" s="1536">
        <f t="shared" si="40"/>
        <v>632</v>
      </c>
      <c r="B632" s="110"/>
      <c r="C632" s="110"/>
      <c r="D632" s="3" t="s">
        <v>79</v>
      </c>
      <c r="E632" s="579" t="s">
        <v>378</v>
      </c>
      <c r="F632" s="66"/>
      <c r="G632" s="181"/>
      <c r="H632" s="171" t="s">
        <v>1381</v>
      </c>
      <c r="I632" s="79" t="str">
        <f t="shared" si="41"/>
        <v xml:space="preserve">- </v>
      </c>
      <c r="J632" s="67" t="s">
        <v>1381</v>
      </c>
      <c r="K632" s="2"/>
      <c r="L632" s="2"/>
      <c r="M632" s="2"/>
      <c r="N632" s="2"/>
    </row>
    <row r="633" spans="1:14" s="2" customFormat="1" ht="12">
      <c r="A633" s="1536">
        <f t="shared" si="40"/>
        <v>633</v>
      </c>
      <c r="B633" s="110"/>
      <c r="C633" s="110"/>
      <c r="D633" s="3" t="s">
        <v>79</v>
      </c>
      <c r="E633" s="581" t="s">
        <v>379</v>
      </c>
      <c r="F633" s="68"/>
      <c r="G633" s="182"/>
      <c r="H633" s="190" t="s">
        <v>1381</v>
      </c>
      <c r="I633" s="91" t="str">
        <f t="shared" si="41"/>
        <v xml:space="preserve">- </v>
      </c>
      <c r="J633" s="191" t="s">
        <v>1381</v>
      </c>
    </row>
    <row r="634" spans="1:14" s="2" customFormat="1" ht="12">
      <c r="A634" s="1536">
        <f t="shared" si="40"/>
        <v>634</v>
      </c>
      <c r="B634" s="110"/>
      <c r="C634" s="110"/>
      <c r="D634" s="3" t="s">
        <v>79</v>
      </c>
      <c r="E634" s="659" t="s">
        <v>380</v>
      </c>
      <c r="F634" s="60"/>
      <c r="G634" s="219"/>
      <c r="H634" s="205">
        <v>17600</v>
      </c>
      <c r="I634" s="122">
        <f t="shared" si="41"/>
        <v>-600</v>
      </c>
      <c r="J634" s="206">
        <v>18200</v>
      </c>
    </row>
    <row r="635" spans="1:14" s="2" customFormat="1" ht="12">
      <c r="A635" s="1536">
        <f t="shared" si="40"/>
        <v>635</v>
      </c>
      <c r="B635" s="110"/>
      <c r="C635" s="110"/>
      <c r="D635" s="3" t="s">
        <v>79</v>
      </c>
      <c r="E635" s="578" t="s">
        <v>381</v>
      </c>
      <c r="F635" s="64"/>
      <c r="G635" s="64"/>
      <c r="H635" s="188" t="s">
        <v>1381</v>
      </c>
      <c r="I635" s="103" t="str">
        <f t="shared" si="41"/>
        <v xml:space="preserve">- </v>
      </c>
      <c r="J635" s="189" t="s">
        <v>1381</v>
      </c>
    </row>
    <row r="636" spans="1:14" s="2" customFormat="1" ht="12">
      <c r="A636" s="1536">
        <f t="shared" si="40"/>
        <v>636</v>
      </c>
      <c r="B636" s="110"/>
      <c r="C636" s="110"/>
      <c r="D636" s="3" t="s">
        <v>79</v>
      </c>
      <c r="E636" s="593" t="s">
        <v>64</v>
      </c>
      <c r="F636" s="68"/>
      <c r="G636" s="68"/>
      <c r="H636" s="190">
        <v>25500</v>
      </c>
      <c r="I636" s="91">
        <f t="shared" si="41"/>
        <v>-1300</v>
      </c>
      <c r="J636" s="191">
        <v>26800</v>
      </c>
    </row>
    <row r="637" spans="1:14" s="2" customFormat="1" ht="12">
      <c r="A637" s="1536">
        <f t="shared" si="40"/>
        <v>637</v>
      </c>
      <c r="B637" s="110"/>
      <c r="C637" s="110"/>
      <c r="D637" s="3" t="s">
        <v>79</v>
      </c>
      <c r="E637" s="621" t="s">
        <v>389</v>
      </c>
      <c r="G637" s="220"/>
      <c r="H637" s="205">
        <v>114200</v>
      </c>
      <c r="I637" s="122">
        <f t="shared" si="41"/>
        <v>1800</v>
      </c>
      <c r="J637" s="206">
        <v>112400</v>
      </c>
    </row>
    <row r="638" spans="1:14" s="2" customFormat="1" ht="12">
      <c r="A638" s="1536">
        <f t="shared" si="40"/>
        <v>638</v>
      </c>
      <c r="B638" s="3"/>
      <c r="C638" s="110"/>
      <c r="D638" s="3" t="s">
        <v>79</v>
      </c>
      <c r="E638" s="578" t="s">
        <v>383</v>
      </c>
      <c r="F638" s="64"/>
      <c r="G638" s="64"/>
      <c r="H638" s="188" t="s">
        <v>1381</v>
      </c>
      <c r="I638" s="103" t="str">
        <f t="shared" si="41"/>
        <v xml:space="preserve">- </v>
      </c>
      <c r="J638" s="189" t="s">
        <v>1381</v>
      </c>
    </row>
    <row r="639" spans="1:14" s="2" customFormat="1">
      <c r="A639" s="1536">
        <f t="shared" si="40"/>
        <v>639</v>
      </c>
      <c r="B639" s="3"/>
      <c r="C639" s="110"/>
      <c r="D639" s="3" t="s">
        <v>79</v>
      </c>
      <c r="E639" s="576" t="s">
        <v>308</v>
      </c>
      <c r="F639" s="66"/>
      <c r="G639" s="66"/>
      <c r="H639" s="171" t="s">
        <v>1381</v>
      </c>
      <c r="I639" s="79" t="str">
        <f t="shared" si="41"/>
        <v xml:space="preserve">- </v>
      </c>
      <c r="J639" s="67" t="s">
        <v>1381</v>
      </c>
      <c r="N639" s="5"/>
    </row>
    <row r="640" spans="1:14" s="2" customFormat="1">
      <c r="A640" s="1536">
        <f t="shared" si="40"/>
        <v>640</v>
      </c>
      <c r="B640" s="3"/>
      <c r="C640" s="110"/>
      <c r="D640" s="3" t="s">
        <v>79</v>
      </c>
      <c r="E640" s="576" t="s">
        <v>384</v>
      </c>
      <c r="F640" s="66"/>
      <c r="G640" s="66"/>
      <c r="H640" s="171" t="s">
        <v>1381</v>
      </c>
      <c r="I640" s="79" t="str">
        <f t="shared" si="41"/>
        <v xml:space="preserve">- </v>
      </c>
      <c r="J640" s="67" t="s">
        <v>1381</v>
      </c>
      <c r="N640" s="5"/>
    </row>
    <row r="641" spans="1:14" s="2" customFormat="1">
      <c r="A641" s="1536">
        <f t="shared" si="40"/>
        <v>641</v>
      </c>
      <c r="B641" s="3"/>
      <c r="C641" s="110"/>
      <c r="D641" s="3" t="s">
        <v>79</v>
      </c>
      <c r="E641" s="593" t="s">
        <v>64</v>
      </c>
      <c r="F641" s="68"/>
      <c r="G641" s="105"/>
      <c r="H641" s="190" t="s">
        <v>1381</v>
      </c>
      <c r="I641" s="91" t="str">
        <f t="shared" si="41"/>
        <v xml:space="preserve">- </v>
      </c>
      <c r="J641" s="191" t="s">
        <v>1381</v>
      </c>
      <c r="N641" s="5"/>
    </row>
    <row r="642" spans="1:14">
      <c r="A642" s="1536">
        <f t="shared" si="40"/>
        <v>642</v>
      </c>
      <c r="C642" s="110"/>
      <c r="D642" s="3" t="s">
        <v>79</v>
      </c>
      <c r="E642" s="621" t="s">
        <v>385</v>
      </c>
      <c r="F642" s="2"/>
      <c r="G642" s="120"/>
      <c r="H642" s="205" t="s">
        <v>1381</v>
      </c>
      <c r="I642" s="122" t="str">
        <f t="shared" si="41"/>
        <v xml:space="preserve">- </v>
      </c>
      <c r="J642" s="206" t="s">
        <v>1381</v>
      </c>
      <c r="K642" s="2"/>
      <c r="L642" s="2"/>
      <c r="M642" s="2"/>
      <c r="N642" s="2"/>
    </row>
    <row r="643" spans="1:14" ht="14.25" thickBot="1">
      <c r="A643" s="1536">
        <f t="shared" ref="A643:A706" si="42">A642+1</f>
        <v>643</v>
      </c>
      <c r="D643" s="3" t="s">
        <v>79</v>
      </c>
      <c r="E643" s="595" t="s">
        <v>386</v>
      </c>
      <c r="F643" s="120"/>
      <c r="G643" s="221"/>
      <c r="H643" s="222">
        <v>114200</v>
      </c>
      <c r="I643" s="223">
        <f t="shared" si="41"/>
        <v>1800</v>
      </c>
      <c r="J643" s="46">
        <v>112400</v>
      </c>
      <c r="K643" s="2"/>
      <c r="L643" s="2"/>
      <c r="M643" s="2"/>
      <c r="N643" s="2"/>
    </row>
    <row r="644" spans="1:14" ht="14.25" thickTop="1">
      <c r="A644" s="1536">
        <f t="shared" si="42"/>
        <v>644</v>
      </c>
      <c r="B644" s="110"/>
      <c r="D644" s="3"/>
      <c r="E644" s="2"/>
      <c r="F644" s="2"/>
      <c r="G644" s="2"/>
      <c r="H644" s="2"/>
      <c r="I644" s="2"/>
      <c r="J644" s="2"/>
      <c r="K644" s="2"/>
      <c r="N644" s="2"/>
    </row>
    <row r="645" spans="1:14" s="2" customFormat="1" ht="21">
      <c r="A645" s="1536">
        <f t="shared" si="42"/>
        <v>645</v>
      </c>
      <c r="B645" s="110"/>
      <c r="C645" s="3"/>
      <c r="D645" s="1065"/>
      <c r="E645" s="196" t="s">
        <v>390</v>
      </c>
      <c r="F645" s="5"/>
      <c r="G645" s="5"/>
      <c r="H645" s="5"/>
      <c r="I645" s="5"/>
      <c r="J645" s="5"/>
      <c r="K645" s="5"/>
      <c r="L645" s="5"/>
      <c r="M645" s="5"/>
    </row>
    <row r="646" spans="1:14" s="2" customFormat="1">
      <c r="A646" s="1536">
        <f t="shared" si="42"/>
        <v>646</v>
      </c>
      <c r="B646" s="110"/>
      <c r="C646" s="3"/>
      <c r="D646" s="1065"/>
      <c r="E646" s="5"/>
      <c r="F646" s="5"/>
      <c r="G646" s="5"/>
      <c r="H646" s="5"/>
      <c r="I646" s="5"/>
      <c r="J646" s="5"/>
      <c r="K646" s="5"/>
      <c r="L646" s="5"/>
      <c r="M646" s="5"/>
    </row>
    <row r="647" spans="1:14" s="2" customFormat="1" ht="19.5" thickBot="1">
      <c r="A647" s="1536">
        <f t="shared" si="42"/>
        <v>647</v>
      </c>
      <c r="B647" s="110"/>
      <c r="C647" s="3"/>
      <c r="D647" s="1069">
        <f>D613+1</f>
        <v>20</v>
      </c>
      <c r="E647" s="570" t="s">
        <v>391</v>
      </c>
      <c r="F647" s="5"/>
      <c r="G647" s="5"/>
      <c r="H647" s="5"/>
      <c r="I647" s="5"/>
      <c r="J647" s="571" t="s">
        <v>201</v>
      </c>
      <c r="K647" s="5"/>
    </row>
    <row r="648" spans="1:14" s="2" customFormat="1" thickTop="1" thickBot="1">
      <c r="A648" s="1536">
        <f t="shared" si="42"/>
        <v>648</v>
      </c>
      <c r="B648" s="110"/>
      <c r="C648" s="3"/>
      <c r="D648" s="3"/>
      <c r="H648" s="672">
        <v>202303</v>
      </c>
      <c r="I648" s="673"/>
      <c r="J648" s="660">
        <v>202203</v>
      </c>
    </row>
    <row r="649" spans="1:14" s="2" customFormat="1" ht="12.75" thickTop="1">
      <c r="A649" s="1536">
        <f t="shared" si="42"/>
        <v>649</v>
      </c>
      <c r="B649" s="110"/>
      <c r="C649" s="110"/>
      <c r="D649" s="3"/>
      <c r="H649" s="674" t="s">
        <v>1380</v>
      </c>
      <c r="I649" s="572" t="s">
        <v>84</v>
      </c>
      <c r="J649" s="638" t="s">
        <v>1412</v>
      </c>
    </row>
    <row r="650" spans="1:14">
      <c r="A650" s="1536">
        <f t="shared" si="42"/>
        <v>650</v>
      </c>
      <c r="B650" s="110"/>
      <c r="C650" s="110"/>
      <c r="D650" s="3"/>
      <c r="E650" s="2"/>
      <c r="F650" s="2"/>
      <c r="G650" s="2"/>
      <c r="H650" s="1231" t="s">
        <v>79</v>
      </c>
      <c r="I650" s="1241"/>
      <c r="J650" s="1227" t="s">
        <v>79</v>
      </c>
      <c r="K650" s="2"/>
      <c r="L650" s="2"/>
      <c r="M650" s="2"/>
      <c r="N650" s="2"/>
    </row>
    <row r="651" spans="1:14" s="2" customFormat="1">
      <c r="A651" s="1536">
        <f t="shared" si="42"/>
        <v>651</v>
      </c>
      <c r="B651" s="3"/>
      <c r="C651" s="110"/>
      <c r="D651" s="3" t="s">
        <v>79</v>
      </c>
      <c r="E651" s="574" t="s">
        <v>392</v>
      </c>
      <c r="F651" s="64"/>
      <c r="G651" s="64"/>
      <c r="H651" s="185">
        <v>93023</v>
      </c>
      <c r="I651" s="224">
        <f t="shared" ref="I651:I656" si="43">IF(SUM(H651)-SUM(J651)=0,"- ",SUM(H651)-SUM(J651))</f>
        <v>14624</v>
      </c>
      <c r="J651" s="65">
        <v>78399</v>
      </c>
      <c r="N651" s="5"/>
    </row>
    <row r="652" spans="1:14" s="2" customFormat="1">
      <c r="A652" s="1536">
        <f t="shared" si="42"/>
        <v>652</v>
      </c>
      <c r="B652" s="3"/>
      <c r="C652" s="110"/>
      <c r="D652" s="3" t="s">
        <v>79</v>
      </c>
      <c r="E652" s="575" t="s">
        <v>393</v>
      </c>
      <c r="F652" s="66"/>
      <c r="G652" s="66"/>
      <c r="H652" s="171">
        <v>-347</v>
      </c>
      <c r="I652" s="225">
        <f t="shared" si="43"/>
        <v>6782</v>
      </c>
      <c r="J652" s="67">
        <v>-7129</v>
      </c>
      <c r="N652" s="5"/>
    </row>
    <row r="653" spans="1:14" s="2" customFormat="1">
      <c r="A653" s="1536">
        <f t="shared" si="42"/>
        <v>653</v>
      </c>
      <c r="B653" s="3"/>
      <c r="C653" s="110"/>
      <c r="D653" s="3" t="s">
        <v>79</v>
      </c>
      <c r="E653" s="575" t="s">
        <v>394</v>
      </c>
      <c r="F653" s="66"/>
      <c r="G653" s="66"/>
      <c r="H653" s="171">
        <v>92676</v>
      </c>
      <c r="I653" s="225">
        <f t="shared" si="43"/>
        <v>21406</v>
      </c>
      <c r="J653" s="67">
        <v>71270</v>
      </c>
      <c r="N653" s="5"/>
    </row>
    <row r="654" spans="1:14" s="2" customFormat="1" ht="12">
      <c r="A654" s="1536">
        <f t="shared" si="42"/>
        <v>654</v>
      </c>
      <c r="B654" s="3"/>
      <c r="C654" s="3"/>
      <c r="D654" s="3"/>
      <c r="E654" s="575" t="s">
        <v>395</v>
      </c>
      <c r="F654" s="66"/>
      <c r="G654" s="66"/>
      <c r="H654" s="171">
        <v>19690575</v>
      </c>
      <c r="I654" s="225">
        <f t="shared" si="43"/>
        <v>679366</v>
      </c>
      <c r="J654" s="67">
        <v>19011209</v>
      </c>
    </row>
    <row r="655" spans="1:14" s="2" customFormat="1" ht="12">
      <c r="A655" s="1536">
        <f t="shared" si="42"/>
        <v>655</v>
      </c>
      <c r="B655" s="110"/>
      <c r="C655" s="3"/>
      <c r="D655" s="3"/>
      <c r="E655" s="575" t="s">
        <v>396</v>
      </c>
      <c r="F655" s="66"/>
      <c r="G655" s="66"/>
      <c r="H655" s="133">
        <v>0.47</v>
      </c>
      <c r="I655" s="226">
        <f t="shared" si="43"/>
        <v>0.06</v>
      </c>
      <c r="J655" s="134">
        <v>0.41</v>
      </c>
    </row>
    <row r="656" spans="1:14" s="2" customFormat="1" ht="12.75" thickBot="1">
      <c r="A656" s="1536">
        <f t="shared" si="42"/>
        <v>656</v>
      </c>
      <c r="B656" s="110"/>
      <c r="C656" s="3"/>
      <c r="D656" s="3"/>
      <c r="E656" s="598" t="s">
        <v>397</v>
      </c>
      <c r="F656" s="68"/>
      <c r="G656" s="68"/>
      <c r="H656" s="135">
        <v>0.47</v>
      </c>
      <c r="I656" s="227">
        <f t="shared" si="43"/>
        <v>9.9999999999999978E-2</v>
      </c>
      <c r="J656" s="137">
        <v>0.37</v>
      </c>
    </row>
    <row r="657" spans="1:14" s="2" customFormat="1" ht="14.25" thickTop="1">
      <c r="A657" s="1536">
        <f t="shared" si="42"/>
        <v>657</v>
      </c>
      <c r="B657" s="110"/>
      <c r="C657" s="3"/>
      <c r="D657" s="3"/>
      <c r="L657" s="5"/>
      <c r="M657" s="5"/>
    </row>
    <row r="658" spans="1:14" s="2" customFormat="1" ht="19.5" thickBot="1">
      <c r="A658" s="1536">
        <f t="shared" si="42"/>
        <v>658</v>
      </c>
      <c r="B658" s="110"/>
      <c r="C658" s="3"/>
      <c r="D658" s="1069">
        <f>D647+1</f>
        <v>21</v>
      </c>
      <c r="E658" s="570" t="s">
        <v>398</v>
      </c>
      <c r="F658" s="5"/>
      <c r="G658" s="5"/>
      <c r="H658" s="5"/>
      <c r="I658" s="5"/>
      <c r="J658" s="623" t="s">
        <v>158</v>
      </c>
      <c r="K658" s="5"/>
      <c r="L658" s="5"/>
      <c r="M658" s="5"/>
    </row>
    <row r="659" spans="1:14" s="2" customFormat="1" ht="15" thickTop="1" thickBot="1">
      <c r="A659" s="1536">
        <f t="shared" si="42"/>
        <v>659</v>
      </c>
      <c r="B659" s="3"/>
      <c r="C659" s="3"/>
      <c r="D659" s="1065"/>
      <c r="E659" s="5"/>
      <c r="F659" s="5"/>
      <c r="G659" s="5"/>
      <c r="H659" s="1183">
        <v>202303</v>
      </c>
      <c r="I659" s="1185"/>
      <c r="J659" s="660">
        <v>202203</v>
      </c>
      <c r="K659" s="5"/>
      <c r="L659" s="5"/>
      <c r="M659" s="5"/>
      <c r="N659" s="5"/>
    </row>
    <row r="660" spans="1:14" s="2" customFormat="1" ht="14.25" thickTop="1">
      <c r="A660" s="1536">
        <f t="shared" si="42"/>
        <v>660</v>
      </c>
      <c r="B660" s="3"/>
      <c r="C660" s="110"/>
      <c r="D660" s="1065"/>
      <c r="E660" s="5"/>
      <c r="F660" s="5"/>
      <c r="G660" s="5"/>
      <c r="H660" s="1184" t="s">
        <v>1380</v>
      </c>
      <c r="I660" s="572" t="s">
        <v>84</v>
      </c>
      <c r="J660" s="638" t="s">
        <v>1412</v>
      </c>
      <c r="K660" s="5"/>
    </row>
    <row r="661" spans="1:14" s="2" customFormat="1">
      <c r="A661" s="1536">
        <f t="shared" si="42"/>
        <v>661</v>
      </c>
      <c r="B661" s="3"/>
      <c r="C661" s="110"/>
      <c r="D661" s="1065"/>
      <c r="E661" s="5"/>
      <c r="F661" s="5"/>
      <c r="G661" s="5"/>
      <c r="H661" s="1242" t="s">
        <v>79</v>
      </c>
      <c r="I661" s="1240"/>
      <c r="J661" s="638" t="s">
        <v>79</v>
      </c>
      <c r="K661" s="5"/>
    </row>
    <row r="662" spans="1:14" s="2" customFormat="1" ht="12">
      <c r="A662" s="1536">
        <f t="shared" si="42"/>
        <v>662</v>
      </c>
      <c r="B662" s="3"/>
      <c r="C662" s="110"/>
      <c r="D662" s="3" t="s">
        <v>79</v>
      </c>
      <c r="E662" s="574" t="s">
        <v>399</v>
      </c>
      <c r="F662" s="64"/>
      <c r="G662" s="177"/>
      <c r="H662" s="228">
        <v>0.53</v>
      </c>
      <c r="I662" s="229">
        <f>IF(SUM(H662)-SUM(J662)=0,"- ",SUM(H662)-SUM(J662))</f>
        <v>-3.9999999999999925E-2</v>
      </c>
      <c r="J662" s="216">
        <v>0.56999999999999995</v>
      </c>
    </row>
    <row r="663" spans="1:14">
      <c r="A663" s="1536">
        <f t="shared" si="42"/>
        <v>663</v>
      </c>
      <c r="B663" s="110"/>
      <c r="C663" s="110"/>
      <c r="D663" s="3" t="s">
        <v>79</v>
      </c>
      <c r="E663" s="576" t="s">
        <v>400</v>
      </c>
      <c r="F663" s="66"/>
      <c r="G663" s="181"/>
      <c r="H663" s="133">
        <v>0.25</v>
      </c>
      <c r="I663" s="226">
        <f>IF(SUM(H663)-SUM(J663)=0,"- ",SUM(H663)-SUM(J663))</f>
        <v>-2.0000000000000018E-2</v>
      </c>
      <c r="J663" s="134">
        <v>0.27</v>
      </c>
      <c r="K663" s="2"/>
      <c r="L663" s="2"/>
      <c r="M663" s="2"/>
      <c r="N663" s="2"/>
    </row>
    <row r="664" spans="1:14" s="2" customFormat="1" ht="12">
      <c r="A664" s="1536">
        <f t="shared" si="42"/>
        <v>664</v>
      </c>
      <c r="B664" s="110"/>
      <c r="C664" s="110"/>
      <c r="D664" s="3" t="s">
        <v>79</v>
      </c>
      <c r="E664" s="576" t="s">
        <v>401</v>
      </c>
      <c r="F664" s="66"/>
      <c r="G664" s="181"/>
      <c r="H664" s="133">
        <v>0.24</v>
      </c>
      <c r="I664" s="226">
        <f>IF(SUM(H664)-SUM(J664)=0,"- ",SUM(H664)-SUM(J664))</f>
        <v>-2.0000000000000018E-2</v>
      </c>
      <c r="J664" s="134">
        <v>0.26</v>
      </c>
    </row>
    <row r="665" spans="1:14" s="2" customFormat="1" ht="12.75" thickBot="1">
      <c r="A665" s="1536">
        <f t="shared" si="42"/>
        <v>665</v>
      </c>
      <c r="B665" s="110"/>
      <c r="C665" s="3"/>
      <c r="D665" s="3"/>
      <c r="E665" s="593" t="s">
        <v>402</v>
      </c>
      <c r="F665" s="66"/>
      <c r="G665" s="66"/>
      <c r="H665" s="135">
        <v>0.04</v>
      </c>
      <c r="I665" s="227" t="str">
        <f>IF(SUM(H665)-SUM(J665)=0,"- ",SUM(H665)-SUM(J665))</f>
        <v xml:space="preserve">- </v>
      </c>
      <c r="J665" s="137">
        <v>0.04</v>
      </c>
    </row>
    <row r="666" spans="1:14" s="2" customFormat="1" ht="14.25" thickTop="1">
      <c r="A666" s="1536">
        <f t="shared" si="42"/>
        <v>666</v>
      </c>
      <c r="B666" s="110"/>
      <c r="C666" s="3"/>
      <c r="D666" s="3"/>
      <c r="L666" s="5"/>
      <c r="M666" s="5"/>
    </row>
    <row r="667" spans="1:14" s="2" customFormat="1" ht="19.5" thickBot="1">
      <c r="A667" s="1536">
        <f t="shared" si="42"/>
        <v>667</v>
      </c>
      <c r="B667" s="110"/>
      <c r="C667" s="3"/>
      <c r="D667" s="1069">
        <f>D658+1</f>
        <v>22</v>
      </c>
      <c r="E667" s="570" t="s">
        <v>403</v>
      </c>
      <c r="F667" s="5"/>
      <c r="G667" s="5"/>
      <c r="H667" s="5"/>
      <c r="I667" s="5"/>
      <c r="J667" s="571" t="s">
        <v>201</v>
      </c>
      <c r="K667" s="5"/>
    </row>
    <row r="668" spans="1:14" s="2" customFormat="1" thickTop="1" thickBot="1">
      <c r="A668" s="1536">
        <f t="shared" si="42"/>
        <v>668</v>
      </c>
      <c r="B668" s="110"/>
      <c r="C668" s="3"/>
      <c r="D668" s="3"/>
      <c r="H668" s="1186">
        <v>202303</v>
      </c>
      <c r="I668" s="1188"/>
      <c r="J668" s="662">
        <v>202203</v>
      </c>
    </row>
    <row r="669" spans="1:14" s="2" customFormat="1" ht="12.75" thickTop="1">
      <c r="A669" s="1536">
        <f t="shared" si="42"/>
        <v>669</v>
      </c>
      <c r="B669" s="110"/>
      <c r="C669" s="110"/>
      <c r="D669" s="3"/>
      <c r="H669" s="1187" t="s">
        <v>1380</v>
      </c>
      <c r="I669" s="661" t="s">
        <v>84</v>
      </c>
      <c r="J669" s="663" t="s">
        <v>1412</v>
      </c>
    </row>
    <row r="670" spans="1:14" s="2" customFormat="1" ht="12">
      <c r="A670" s="1536">
        <f t="shared" si="42"/>
        <v>670</v>
      </c>
      <c r="B670" s="110"/>
      <c r="C670" s="110"/>
      <c r="D670" s="3"/>
      <c r="H670" s="1243" t="s">
        <v>79</v>
      </c>
      <c r="I670" s="1244"/>
      <c r="J670" s="1245" t="s">
        <v>79</v>
      </c>
    </row>
    <row r="671" spans="1:14" s="2" customFormat="1" ht="12">
      <c r="A671" s="1536">
        <f t="shared" si="42"/>
        <v>671</v>
      </c>
      <c r="B671" s="110"/>
      <c r="C671" s="110"/>
      <c r="D671" s="3" t="s">
        <v>79</v>
      </c>
      <c r="E671" s="574" t="s">
        <v>404</v>
      </c>
      <c r="F671" s="64"/>
      <c r="G671" s="177"/>
      <c r="H671" s="185">
        <v>106371</v>
      </c>
      <c r="I671" s="224">
        <f t="shared" ref="I671:I679" si="44">IF(SUM(H671)=0,"- ",IF(SUM(H671)-SUM(J671)=0,"- ",SUM(H671)-SUM(J671)))</f>
        <v>10154</v>
      </c>
      <c r="J671" s="65">
        <v>96217</v>
      </c>
    </row>
    <row r="672" spans="1:14" s="2" customFormat="1">
      <c r="A672" s="1536">
        <f t="shared" si="42"/>
        <v>672</v>
      </c>
      <c r="B672" s="3"/>
      <c r="C672" s="3"/>
      <c r="D672" s="3" t="s">
        <v>79</v>
      </c>
      <c r="E672" s="576" t="s">
        <v>405</v>
      </c>
      <c r="F672" s="66"/>
      <c r="G672" s="181"/>
      <c r="H672" s="171">
        <v>11951900</v>
      </c>
      <c r="I672" s="225">
        <f t="shared" si="44"/>
        <v>497400</v>
      </c>
      <c r="J672" s="67">
        <v>11454500</v>
      </c>
      <c r="N672" s="5"/>
    </row>
    <row r="673" spans="1:14" s="2" customFormat="1" ht="12">
      <c r="A673" s="1536">
        <f t="shared" si="42"/>
        <v>673</v>
      </c>
      <c r="B673" s="3"/>
      <c r="C673" s="110"/>
      <c r="D673" s="3" t="s">
        <v>79</v>
      </c>
      <c r="E673" s="593" t="s">
        <v>406</v>
      </c>
      <c r="F673" s="68"/>
      <c r="G673" s="182"/>
      <c r="H673" s="230">
        <v>0.89</v>
      </c>
      <c r="I673" s="231">
        <f t="shared" si="44"/>
        <v>5.0000000000000044E-2</v>
      </c>
      <c r="J673" s="232">
        <v>0.84</v>
      </c>
    </row>
    <row r="674" spans="1:14" s="2" customFormat="1" ht="12">
      <c r="A674" s="1536">
        <f t="shared" si="42"/>
        <v>674</v>
      </c>
      <c r="B674" s="3"/>
      <c r="C674" s="110"/>
      <c r="D674" s="3"/>
      <c r="E674" s="574" t="s">
        <v>407</v>
      </c>
      <c r="F674" s="64"/>
      <c r="G674" s="177"/>
      <c r="H674" s="185">
        <v>-3093</v>
      </c>
      <c r="I674" s="224">
        <f t="shared" si="44"/>
        <v>-11932</v>
      </c>
      <c r="J674" s="65">
        <v>8839</v>
      </c>
    </row>
    <row r="675" spans="1:14">
      <c r="A675" s="1536">
        <f t="shared" si="42"/>
        <v>675</v>
      </c>
      <c r="D675" s="3"/>
      <c r="E675" s="576" t="s">
        <v>408</v>
      </c>
      <c r="F675" s="66"/>
      <c r="G675" s="181"/>
      <c r="H675" s="171">
        <v>15468100</v>
      </c>
      <c r="I675" s="225">
        <f t="shared" si="44"/>
        <v>736300</v>
      </c>
      <c r="J675" s="67">
        <v>14731800</v>
      </c>
      <c r="K675" s="2"/>
      <c r="L675" s="2"/>
      <c r="M675" s="2"/>
      <c r="N675" s="2"/>
    </row>
    <row r="676" spans="1:14">
      <c r="A676" s="1536">
        <f t="shared" si="42"/>
        <v>676</v>
      </c>
      <c r="B676" s="110"/>
      <c r="C676" s="110"/>
      <c r="D676" s="3"/>
      <c r="E676" s="593" t="s">
        <v>409</v>
      </c>
      <c r="F676" s="68"/>
      <c r="G676" s="182"/>
      <c r="H676" s="187">
        <v>-0.02</v>
      </c>
      <c r="I676" s="227">
        <f t="shared" si="44"/>
        <v>-0.08</v>
      </c>
      <c r="J676" s="184">
        <v>0.06</v>
      </c>
      <c r="K676" s="2"/>
      <c r="L676" s="2"/>
      <c r="M676" s="2"/>
      <c r="N676" s="2"/>
    </row>
    <row r="677" spans="1:14" s="2" customFormat="1" ht="12">
      <c r="A677" s="1536">
        <f t="shared" si="42"/>
        <v>677</v>
      </c>
      <c r="B677" s="110"/>
      <c r="C677" s="110"/>
      <c r="D677" s="3"/>
      <c r="E677" s="574" t="s">
        <v>410</v>
      </c>
      <c r="F677" s="64"/>
      <c r="G677" s="177"/>
      <c r="H677" s="188">
        <v>46392</v>
      </c>
      <c r="I677" s="233">
        <f t="shared" si="44"/>
        <v>13223</v>
      </c>
      <c r="J677" s="189">
        <v>33169</v>
      </c>
    </row>
    <row r="678" spans="1:14" s="2" customFormat="1" ht="12">
      <c r="A678" s="1536">
        <f t="shared" si="42"/>
        <v>678</v>
      </c>
      <c r="B678" s="110"/>
      <c r="C678" s="3"/>
      <c r="D678" s="3"/>
      <c r="E678" s="576" t="s">
        <v>411</v>
      </c>
      <c r="F678" s="66"/>
      <c r="G678" s="181"/>
      <c r="H678" s="171">
        <v>2441700</v>
      </c>
      <c r="I678" s="225">
        <f t="shared" si="44"/>
        <v>169800</v>
      </c>
      <c r="J678" s="67">
        <v>2271900</v>
      </c>
    </row>
    <row r="679" spans="1:14" s="2" customFormat="1" ht="12.75" thickBot="1">
      <c r="A679" s="1536">
        <f t="shared" si="42"/>
        <v>679</v>
      </c>
      <c r="B679" s="110"/>
      <c r="C679" s="3"/>
      <c r="D679" s="3"/>
      <c r="E679" s="593" t="s">
        <v>412</v>
      </c>
      <c r="F679" s="68"/>
      <c r="G679" s="182"/>
      <c r="H679" s="183">
        <v>1.9</v>
      </c>
      <c r="I679" s="227">
        <f t="shared" si="44"/>
        <v>0.43999999999999995</v>
      </c>
      <c r="J679" s="184">
        <v>1.46</v>
      </c>
    </row>
    <row r="680" spans="1:14" s="2" customFormat="1" ht="14.25" thickTop="1">
      <c r="A680" s="1536">
        <f t="shared" si="42"/>
        <v>680</v>
      </c>
      <c r="B680" s="110"/>
      <c r="C680" s="3"/>
      <c r="D680" s="3"/>
      <c r="L680" s="5"/>
      <c r="M680" s="5"/>
    </row>
    <row r="681" spans="1:14" s="2" customFormat="1" ht="17.25" thickBot="1">
      <c r="A681" s="1536">
        <f t="shared" si="42"/>
        <v>681</v>
      </c>
      <c r="B681" s="110"/>
      <c r="C681" s="3"/>
      <c r="D681" s="1071">
        <f>D667+1</f>
        <v>23</v>
      </c>
      <c r="E681" s="613" t="s">
        <v>413</v>
      </c>
      <c r="F681" s="5"/>
      <c r="G681" s="5"/>
      <c r="H681" s="5"/>
      <c r="I681" s="5"/>
      <c r="J681" s="623" t="s">
        <v>158</v>
      </c>
      <c r="K681" s="5"/>
    </row>
    <row r="682" spans="1:14" s="2" customFormat="1" thickTop="1" thickBot="1">
      <c r="A682" s="1536">
        <f t="shared" si="42"/>
        <v>682</v>
      </c>
      <c r="B682" s="110"/>
      <c r="C682" s="3"/>
      <c r="D682" s="3"/>
      <c r="H682" s="672">
        <v>202303</v>
      </c>
      <c r="I682" s="673"/>
      <c r="J682" s="660">
        <v>202203</v>
      </c>
    </row>
    <row r="683" spans="1:14" s="2" customFormat="1" ht="12.75" thickTop="1">
      <c r="A683" s="1536">
        <f t="shared" si="42"/>
        <v>683</v>
      </c>
      <c r="B683" s="110"/>
      <c r="C683" s="110"/>
      <c r="D683" s="3"/>
      <c r="H683" s="674" t="s">
        <v>1380</v>
      </c>
      <c r="I683" s="572" t="s">
        <v>84</v>
      </c>
      <c r="J683" s="638" t="s">
        <v>1412</v>
      </c>
    </row>
    <row r="684" spans="1:14" s="2" customFormat="1">
      <c r="A684" s="1536">
        <f t="shared" si="42"/>
        <v>684</v>
      </c>
      <c r="B684" s="3"/>
      <c r="C684" s="110"/>
      <c r="D684" s="3"/>
      <c r="H684" s="674" t="s">
        <v>79</v>
      </c>
      <c r="I684" s="1240"/>
      <c r="J684" s="638" t="s">
        <v>79</v>
      </c>
      <c r="N684" s="5"/>
    </row>
    <row r="685" spans="1:14" s="2" customFormat="1">
      <c r="A685" s="1536">
        <f t="shared" si="42"/>
        <v>685</v>
      </c>
      <c r="B685" s="3"/>
      <c r="C685" s="110"/>
      <c r="D685" s="3" t="s">
        <v>79</v>
      </c>
      <c r="E685" s="574" t="s">
        <v>414</v>
      </c>
      <c r="F685" s="64"/>
      <c r="G685" s="177"/>
      <c r="H685" s="178">
        <v>0.87</v>
      </c>
      <c r="I685" s="229">
        <f t="shared" ref="I685:I692" si="45">IF(SUM(H685)=0,"- ",IF(SUM(H685)-SUM(J685)=0,"- ",SUM(H685)-SUM(J685)))</f>
        <v>-3.0000000000000027E-2</v>
      </c>
      <c r="J685" s="180">
        <v>0.9</v>
      </c>
      <c r="N685" s="5"/>
    </row>
    <row r="686" spans="1:14" s="2" customFormat="1" ht="12">
      <c r="A686" s="1536">
        <f t="shared" si="42"/>
        <v>686</v>
      </c>
      <c r="B686" s="3"/>
      <c r="C686" s="3"/>
      <c r="D686" s="3" t="s">
        <v>79</v>
      </c>
      <c r="E686" s="587" t="s">
        <v>415</v>
      </c>
      <c r="F686" s="66"/>
      <c r="G686" s="181"/>
      <c r="H686" s="130">
        <v>0.33999999999999997</v>
      </c>
      <c r="I686" s="226">
        <f t="shared" si="45"/>
        <v>9.9999999999998979E-3</v>
      </c>
      <c r="J686" s="132">
        <v>0.33000000000000007</v>
      </c>
    </row>
    <row r="687" spans="1:14" s="2" customFormat="1" ht="12">
      <c r="A687" s="1536">
        <f t="shared" si="42"/>
        <v>687</v>
      </c>
      <c r="B687" s="3"/>
      <c r="C687" s="110"/>
      <c r="D687" s="3" t="s">
        <v>79</v>
      </c>
      <c r="E687" s="587" t="s">
        <v>416</v>
      </c>
      <c r="F687" s="66"/>
      <c r="G687" s="181"/>
      <c r="H687" s="130">
        <v>0</v>
      </c>
      <c r="I687" s="226" t="str">
        <f t="shared" si="45"/>
        <v xml:space="preserve">- </v>
      </c>
      <c r="J687" s="132">
        <v>-0.06</v>
      </c>
    </row>
    <row r="688" spans="1:14" s="2" customFormat="1" ht="12">
      <c r="A688" s="1536">
        <f t="shared" si="42"/>
        <v>688</v>
      </c>
      <c r="B688" s="3"/>
      <c r="C688" s="110"/>
      <c r="D688" s="3"/>
      <c r="E688" s="575" t="s">
        <v>417</v>
      </c>
      <c r="F688" s="66"/>
      <c r="G688" s="181"/>
      <c r="H688" s="130">
        <v>-0.04</v>
      </c>
      <c r="I688" s="226">
        <f t="shared" si="45"/>
        <v>0.04</v>
      </c>
      <c r="J688" s="132">
        <v>-0.08</v>
      </c>
    </row>
    <row r="689" spans="1:14" s="2" customFormat="1" ht="12">
      <c r="A689" s="1536">
        <f t="shared" si="42"/>
        <v>689</v>
      </c>
      <c r="B689" s="110"/>
      <c r="C689" s="3"/>
      <c r="D689" s="3"/>
      <c r="E689" s="587" t="s">
        <v>418</v>
      </c>
      <c r="F689" s="66"/>
      <c r="G689" s="181"/>
      <c r="H689" s="130">
        <v>0.87</v>
      </c>
      <c r="I689" s="226">
        <f t="shared" si="45"/>
        <v>2.9999999999999916E-2</v>
      </c>
      <c r="J689" s="132">
        <v>0.84000000000000008</v>
      </c>
    </row>
    <row r="690" spans="1:14" s="2" customFormat="1" ht="12">
      <c r="A690" s="1536">
        <f t="shared" si="42"/>
        <v>690</v>
      </c>
      <c r="B690" s="110"/>
      <c r="C690" s="110"/>
      <c r="D690" s="3"/>
      <c r="E690" s="587" t="s">
        <v>419</v>
      </c>
      <c r="F690" s="66"/>
      <c r="G690" s="181"/>
      <c r="H690" s="130">
        <v>0.83</v>
      </c>
      <c r="I690" s="226">
        <f t="shared" si="45"/>
        <v>9.9999999999998979E-3</v>
      </c>
      <c r="J690" s="132">
        <v>0.82000000000000006</v>
      </c>
    </row>
    <row r="691" spans="1:14" s="2" customFormat="1" ht="12">
      <c r="A691" s="1536">
        <f t="shared" si="42"/>
        <v>691</v>
      </c>
      <c r="B691" s="110"/>
      <c r="C691" s="110"/>
      <c r="D691" s="3"/>
      <c r="E691" s="575" t="s">
        <v>420</v>
      </c>
      <c r="F691" s="66"/>
      <c r="G691" s="181"/>
      <c r="H691" s="130">
        <v>0.33999999999999997</v>
      </c>
      <c r="I691" s="226">
        <f t="shared" si="45"/>
        <v>6.9999999999999896E-2</v>
      </c>
      <c r="J691" s="132">
        <v>0.27000000000000007</v>
      </c>
    </row>
    <row r="692" spans="1:14" s="2" customFormat="1" ht="12.75" thickBot="1">
      <c r="A692" s="1536">
        <f t="shared" si="42"/>
        <v>692</v>
      </c>
      <c r="B692" s="110"/>
      <c r="C692" s="3"/>
      <c r="D692" s="3"/>
      <c r="E692" s="608" t="s">
        <v>421</v>
      </c>
      <c r="F692" s="68"/>
      <c r="G692" s="182"/>
      <c r="H692" s="183">
        <v>0.3</v>
      </c>
      <c r="I692" s="227">
        <f t="shared" si="45"/>
        <v>4.9999999999999933E-2</v>
      </c>
      <c r="J692" s="184">
        <v>0.25000000000000006</v>
      </c>
    </row>
    <row r="693" spans="1:14" s="2" customFormat="1" ht="14.25" thickTop="1">
      <c r="A693" s="1536">
        <f t="shared" si="42"/>
        <v>693</v>
      </c>
      <c r="B693" s="110"/>
      <c r="C693" s="3"/>
      <c r="D693" s="3"/>
      <c r="L693" s="5"/>
      <c r="M693" s="5"/>
    </row>
    <row r="694" spans="1:14" s="2" customFormat="1" ht="16.5">
      <c r="A694" s="1536">
        <f t="shared" si="42"/>
        <v>694</v>
      </c>
      <c r="B694" s="110"/>
      <c r="C694" s="3"/>
      <c r="D694" s="1071">
        <f>D681+1</f>
        <v>24</v>
      </c>
      <c r="E694" s="664" t="s">
        <v>422</v>
      </c>
      <c r="F694" s="5"/>
      <c r="G694" s="5"/>
      <c r="H694" s="5"/>
      <c r="I694" s="5"/>
      <c r="J694" s="5"/>
      <c r="K694" s="5"/>
      <c r="L694" s="5"/>
      <c r="M694" s="5"/>
    </row>
    <row r="695" spans="1:14" s="2" customFormat="1" ht="15" thickBot="1">
      <c r="A695" s="1536">
        <f t="shared" si="42"/>
        <v>695</v>
      </c>
      <c r="B695" s="110"/>
      <c r="C695" s="3"/>
      <c r="D695" s="1065"/>
      <c r="E695" s="596" t="s">
        <v>423</v>
      </c>
      <c r="F695" s="5"/>
      <c r="G695" s="5"/>
      <c r="H695" s="5"/>
      <c r="I695" s="5"/>
      <c r="J695" s="571" t="s">
        <v>52</v>
      </c>
      <c r="K695" s="5"/>
    </row>
    <row r="696" spans="1:14" s="2" customFormat="1" thickTop="1" thickBot="1">
      <c r="A696" s="1536">
        <f t="shared" si="42"/>
        <v>696</v>
      </c>
      <c r="B696" s="110"/>
      <c r="C696" s="3"/>
      <c r="D696" s="3"/>
      <c r="H696" s="672">
        <v>202303</v>
      </c>
      <c r="I696" s="673"/>
      <c r="J696" s="660">
        <v>202203</v>
      </c>
    </row>
    <row r="697" spans="1:14" s="2" customFormat="1" ht="12.75" thickTop="1">
      <c r="A697" s="1536">
        <f t="shared" si="42"/>
        <v>697</v>
      </c>
      <c r="B697" s="110"/>
      <c r="C697" s="110"/>
      <c r="D697" s="3"/>
      <c r="H697" s="674" t="s">
        <v>1380</v>
      </c>
      <c r="I697" s="572" t="s">
        <v>84</v>
      </c>
      <c r="J697" s="638" t="s">
        <v>1412</v>
      </c>
    </row>
    <row r="698" spans="1:14" s="2" customFormat="1" ht="12">
      <c r="A698" s="1536">
        <f t="shared" si="42"/>
        <v>698</v>
      </c>
      <c r="B698" s="110"/>
      <c r="C698" s="110"/>
      <c r="D698" s="3"/>
      <c r="H698" s="674" t="s">
        <v>79</v>
      </c>
      <c r="I698" s="1240"/>
      <c r="J698" s="638" t="s">
        <v>79</v>
      </c>
    </row>
    <row r="699" spans="1:14">
      <c r="A699" s="1536">
        <f t="shared" si="42"/>
        <v>699</v>
      </c>
      <c r="B699" s="110"/>
      <c r="C699" s="110"/>
      <c r="D699" s="3" t="s">
        <v>79</v>
      </c>
      <c r="E699" s="574" t="s">
        <v>424</v>
      </c>
      <c r="F699" s="591"/>
      <c r="G699" s="665" t="s">
        <v>425</v>
      </c>
      <c r="H699" s="234">
        <v>100137</v>
      </c>
      <c r="I699" s="224">
        <f t="shared" ref="I699:I704" si="46">IF(H699="- ","- ",IF(SUM(H699)-SUM(J699)=0,"- ",SUM(H699)-SUM(J699)))</f>
        <v>5625</v>
      </c>
      <c r="J699" s="235">
        <v>94512</v>
      </c>
      <c r="K699" s="2"/>
      <c r="L699" s="2"/>
      <c r="M699" s="2"/>
      <c r="N699" s="2"/>
    </row>
    <row r="700" spans="1:14" s="2" customFormat="1" ht="12">
      <c r="A700" s="1536">
        <f t="shared" si="42"/>
        <v>700</v>
      </c>
      <c r="B700" s="110"/>
      <c r="C700" s="110"/>
      <c r="D700" s="3" t="s">
        <v>79</v>
      </c>
      <c r="E700" s="576" t="s">
        <v>426</v>
      </c>
      <c r="F700" s="566"/>
      <c r="G700" s="666" t="s">
        <v>427</v>
      </c>
      <c r="H700" s="236">
        <v>12943</v>
      </c>
      <c r="I700" s="225">
        <f t="shared" si="46"/>
        <v>11893</v>
      </c>
      <c r="J700" s="237">
        <v>1050</v>
      </c>
    </row>
    <row r="701" spans="1:14" s="2" customFormat="1" ht="12">
      <c r="A701" s="1536">
        <f t="shared" si="42"/>
        <v>701</v>
      </c>
      <c r="B701" s="110"/>
      <c r="C701" s="110"/>
      <c r="D701" s="3" t="s">
        <v>79</v>
      </c>
      <c r="E701" s="576" t="s">
        <v>428</v>
      </c>
      <c r="F701" s="566"/>
      <c r="G701" s="667" t="s">
        <v>429</v>
      </c>
      <c r="H701" s="236">
        <v>82523</v>
      </c>
      <c r="I701" s="225">
        <f t="shared" si="46"/>
        <v>-2065</v>
      </c>
      <c r="J701" s="237">
        <v>84588</v>
      </c>
    </row>
    <row r="702" spans="1:14" s="2" customFormat="1" ht="12">
      <c r="A702" s="1536">
        <f t="shared" si="42"/>
        <v>702</v>
      </c>
      <c r="B702" s="110"/>
      <c r="C702" s="110"/>
      <c r="D702" s="3" t="s">
        <v>79</v>
      </c>
      <c r="E702" s="583" t="s">
        <v>430</v>
      </c>
      <c r="F702" s="652"/>
      <c r="G702" s="668" t="s">
        <v>431</v>
      </c>
      <c r="H702" s="238">
        <v>4671</v>
      </c>
      <c r="I702" s="239">
        <f t="shared" si="46"/>
        <v>-4203</v>
      </c>
      <c r="J702" s="240">
        <v>8874</v>
      </c>
    </row>
    <row r="703" spans="1:14" s="2" customFormat="1" ht="12">
      <c r="A703" s="1536">
        <f t="shared" si="42"/>
        <v>703</v>
      </c>
      <c r="B703" s="110"/>
      <c r="C703" s="110"/>
      <c r="D703" s="3" t="s">
        <v>79</v>
      </c>
      <c r="E703" s="582" t="s">
        <v>432</v>
      </c>
      <c r="F703" s="591"/>
      <c r="G703" s="669" t="s">
        <v>250</v>
      </c>
      <c r="H703" s="234">
        <v>114089</v>
      </c>
      <c r="I703" s="224">
        <f t="shared" si="46"/>
        <v>10711</v>
      </c>
      <c r="J703" s="235">
        <v>103378</v>
      </c>
    </row>
    <row r="704" spans="1:14" s="2" customFormat="1" ht="12">
      <c r="A704" s="1536">
        <f t="shared" si="42"/>
        <v>704</v>
      </c>
      <c r="B704" s="110"/>
      <c r="C704" s="110"/>
      <c r="D704" s="3" t="s">
        <v>79</v>
      </c>
      <c r="E704" s="576" t="s">
        <v>433</v>
      </c>
      <c r="F704" s="566"/>
      <c r="G704" s="667" t="s">
        <v>434</v>
      </c>
      <c r="H704" s="236">
        <v>13952</v>
      </c>
      <c r="I704" s="225">
        <f t="shared" si="46"/>
        <v>5086</v>
      </c>
      <c r="J704" s="237">
        <v>8866</v>
      </c>
    </row>
    <row r="705" spans="1:14" s="2" customFormat="1" ht="12">
      <c r="A705" s="1536">
        <f t="shared" si="42"/>
        <v>705</v>
      </c>
      <c r="B705" s="110"/>
      <c r="C705" s="110"/>
      <c r="D705" s="3" t="s">
        <v>79</v>
      </c>
      <c r="E705" s="593" t="s">
        <v>435</v>
      </c>
      <c r="F705" s="567"/>
      <c r="G705" s="670"/>
      <c r="H705" s="241" t="s">
        <v>1390</v>
      </c>
      <c r="I705" s="242"/>
      <c r="J705" s="243" t="s">
        <v>1390</v>
      </c>
    </row>
    <row r="706" spans="1:14" s="2" customFormat="1" ht="12">
      <c r="A706" s="1536">
        <f t="shared" si="42"/>
        <v>706</v>
      </c>
      <c r="B706" s="110"/>
      <c r="C706" s="110"/>
      <c r="D706" s="3" t="s">
        <v>79</v>
      </c>
      <c r="E706" s="589" t="s">
        <v>436</v>
      </c>
      <c r="F706" s="650"/>
      <c r="G706" s="671" t="s">
        <v>253</v>
      </c>
      <c r="H706" s="244">
        <v>47905</v>
      </c>
      <c r="I706" s="225">
        <f>IF(H706="- ","- ",IF(SUM(H706)-SUM(J706)=0,"- ",SUM(H706)-SUM(J706)))</f>
        <v>13345</v>
      </c>
      <c r="J706" s="245">
        <v>34560</v>
      </c>
    </row>
    <row r="707" spans="1:14" s="2" customFormat="1" ht="12">
      <c r="A707" s="1536">
        <f t="shared" ref="A707:A742" si="47">A706+1</f>
        <v>707</v>
      </c>
      <c r="B707" s="110"/>
      <c r="C707" s="110"/>
      <c r="D707" s="3" t="s">
        <v>79</v>
      </c>
      <c r="E707" s="576" t="s">
        <v>433</v>
      </c>
      <c r="F707" s="566"/>
      <c r="G707" s="667" t="s">
        <v>437</v>
      </c>
      <c r="H707" s="236">
        <v>61857</v>
      </c>
      <c r="I707" s="225">
        <f>IF(H707="- ","- ",IF(SUM(H707)-SUM(J707)=0,"- ",SUM(H707)-SUM(J707)))</f>
        <v>18431</v>
      </c>
      <c r="J707" s="237">
        <v>43426</v>
      </c>
    </row>
    <row r="708" spans="1:14" s="2" customFormat="1">
      <c r="A708" s="1536">
        <f t="shared" si="47"/>
        <v>708</v>
      </c>
      <c r="B708" s="110"/>
      <c r="C708" s="110"/>
      <c r="D708" s="3" t="s">
        <v>79</v>
      </c>
      <c r="E708" s="583" t="s">
        <v>435</v>
      </c>
      <c r="F708" s="652"/>
      <c r="G708" s="668"/>
      <c r="H708" s="241" t="s">
        <v>1391</v>
      </c>
      <c r="I708" s="242"/>
      <c r="J708" s="243" t="s">
        <v>1391</v>
      </c>
      <c r="N708" s="5"/>
    </row>
    <row r="709" spans="1:14" s="2" customFormat="1" ht="12">
      <c r="A709" s="1536">
        <f t="shared" si="47"/>
        <v>709</v>
      </c>
      <c r="B709" s="110"/>
      <c r="C709" s="110"/>
      <c r="D709" s="3" t="s">
        <v>79</v>
      </c>
      <c r="E709" s="582" t="s">
        <v>438</v>
      </c>
      <c r="F709" s="591"/>
      <c r="G709" s="669" t="s">
        <v>439</v>
      </c>
      <c r="H709" s="234">
        <v>28510</v>
      </c>
      <c r="I709" s="233">
        <f>IF(H709="- ","- ",IF(SUM(H709)-SUM(J709)=0,"- ",SUM(H709)-SUM(J709)))</f>
        <v>1074</v>
      </c>
      <c r="J709" s="235">
        <v>27436</v>
      </c>
    </row>
    <row r="710" spans="1:14" s="2" customFormat="1" ht="12">
      <c r="A710" s="1536">
        <f t="shared" si="47"/>
        <v>710</v>
      </c>
      <c r="B710" s="3"/>
      <c r="C710" s="110"/>
      <c r="D710" s="3" t="s">
        <v>79</v>
      </c>
      <c r="E710" s="576" t="s">
        <v>433</v>
      </c>
      <c r="F710" s="566"/>
      <c r="G710" s="667" t="s">
        <v>440</v>
      </c>
      <c r="H710" s="236">
        <v>90367</v>
      </c>
      <c r="I710" s="225">
        <f>IF(H710="- ","- ",IF(SUM(H710)-SUM(J710)=0,"- ",SUM(H710)-SUM(J710)))</f>
        <v>19505</v>
      </c>
      <c r="J710" s="237">
        <v>70862</v>
      </c>
    </row>
    <row r="711" spans="1:14" s="2" customFormat="1" ht="12">
      <c r="A711" s="1536">
        <f t="shared" si="47"/>
        <v>711</v>
      </c>
      <c r="B711" s="3"/>
      <c r="C711" s="110"/>
      <c r="D711" s="3" t="s">
        <v>79</v>
      </c>
      <c r="E711" s="593" t="s">
        <v>435</v>
      </c>
      <c r="F711" s="567"/>
      <c r="G711" s="670"/>
      <c r="H711" s="241" t="s">
        <v>1391</v>
      </c>
      <c r="I711" s="242"/>
      <c r="J711" s="243" t="s">
        <v>1391</v>
      </c>
    </row>
    <row r="712" spans="1:14" s="2" customFormat="1" ht="12">
      <c r="A712" s="1536">
        <f t="shared" si="47"/>
        <v>712</v>
      </c>
      <c r="B712" s="3"/>
      <c r="C712" s="110"/>
      <c r="D712" s="3" t="s">
        <v>79</v>
      </c>
      <c r="E712" s="589" t="s">
        <v>441</v>
      </c>
      <c r="F712" s="650"/>
      <c r="G712" s="671" t="s">
        <v>442</v>
      </c>
      <c r="H712" s="244">
        <v>-19999</v>
      </c>
      <c r="I712" s="225">
        <f>IF(H712="- ","- ",IF(SUM(H712)-SUM(J712)=0,"- ",SUM(H712)-SUM(J712)))</f>
        <v>-18546</v>
      </c>
      <c r="J712" s="245">
        <v>-1453</v>
      </c>
    </row>
    <row r="713" spans="1:14" s="2" customFormat="1" ht="12">
      <c r="A713" s="1536">
        <f t="shared" si="47"/>
        <v>713</v>
      </c>
      <c r="B713" s="110"/>
      <c r="C713" s="110"/>
      <c r="D713" s="3" t="s">
        <v>79</v>
      </c>
      <c r="E713" s="576" t="s">
        <v>433</v>
      </c>
      <c r="F713" s="566"/>
      <c r="G713" s="667" t="s">
        <v>443</v>
      </c>
      <c r="H713" s="236">
        <v>70368</v>
      </c>
      <c r="I713" s="225">
        <f>IF(H713="- ","- ",IF(SUM(H713)-SUM(J713)=0,"- ",SUM(H713)-SUM(J713)))</f>
        <v>959</v>
      </c>
      <c r="J713" s="237">
        <v>69409</v>
      </c>
    </row>
    <row r="714" spans="1:14" s="2" customFormat="1" ht="12">
      <c r="A714" s="1536">
        <f t="shared" si="47"/>
        <v>714</v>
      </c>
      <c r="B714" s="110"/>
      <c r="C714" s="110"/>
      <c r="D714" s="3" t="s">
        <v>79</v>
      </c>
      <c r="E714" s="583" t="s">
        <v>435</v>
      </c>
      <c r="F714" s="652"/>
      <c r="G714" s="668"/>
      <c r="H714" s="241" t="s">
        <v>1391</v>
      </c>
      <c r="I714" s="246"/>
      <c r="J714" s="243" t="s">
        <v>1391</v>
      </c>
    </row>
    <row r="715" spans="1:14" s="2" customFormat="1" ht="12">
      <c r="A715" s="1536">
        <f t="shared" si="47"/>
        <v>715</v>
      </c>
      <c r="B715" s="110"/>
      <c r="C715" s="110"/>
      <c r="D715" s="3" t="s">
        <v>79</v>
      </c>
      <c r="E715" s="582" t="s">
        <v>444</v>
      </c>
      <c r="F715" s="591"/>
      <c r="G715" s="669" t="s">
        <v>445</v>
      </c>
      <c r="H715" s="234">
        <v>8347</v>
      </c>
      <c r="I715" s="224">
        <f>IF(H715="- ","- ",IF(SUM(H715)-SUM(J715)=0,"- ",SUM(H715)-SUM(J715)))</f>
        <v>5636</v>
      </c>
      <c r="J715" s="235">
        <v>2711</v>
      </c>
    </row>
    <row r="716" spans="1:14" s="2" customFormat="1" ht="12">
      <c r="A716" s="1536">
        <f t="shared" si="47"/>
        <v>716</v>
      </c>
      <c r="B716" s="110"/>
      <c r="C716" s="110"/>
      <c r="D716" s="3" t="s">
        <v>79</v>
      </c>
      <c r="E716" s="576" t="s">
        <v>433</v>
      </c>
      <c r="F716" s="566"/>
      <c r="G716" s="667" t="s">
        <v>446</v>
      </c>
      <c r="H716" s="236">
        <v>78715</v>
      </c>
      <c r="I716" s="225">
        <f>IF(H716="- ","- ",IF(SUM(H716)-SUM(J716)=0,"- ",SUM(H716)-SUM(J716)))</f>
        <v>6595</v>
      </c>
      <c r="J716" s="237">
        <v>72120</v>
      </c>
    </row>
    <row r="717" spans="1:14" s="2" customFormat="1" ht="12.75" thickBot="1">
      <c r="A717" s="1536">
        <f t="shared" si="47"/>
        <v>717</v>
      </c>
      <c r="B717" s="110"/>
      <c r="C717" s="110"/>
      <c r="D717" s="3" t="s">
        <v>79</v>
      </c>
      <c r="E717" s="593" t="s">
        <v>435</v>
      </c>
      <c r="F717" s="567"/>
      <c r="G717" s="670"/>
      <c r="H717" s="247" t="s">
        <v>1391</v>
      </c>
      <c r="I717" s="242"/>
      <c r="J717" s="243" t="s">
        <v>1391</v>
      </c>
    </row>
    <row r="718" spans="1:14" s="2" customFormat="1" ht="14.25" thickTop="1">
      <c r="A718" s="1536">
        <f t="shared" si="47"/>
        <v>718</v>
      </c>
      <c r="B718" s="110"/>
      <c r="C718" s="3"/>
      <c r="D718" s="3"/>
      <c r="E718" s="176"/>
      <c r="L718" s="5"/>
      <c r="M718" s="5"/>
    </row>
    <row r="719" spans="1:14" s="2" customFormat="1" ht="15" thickBot="1">
      <c r="A719" s="1536">
        <f t="shared" si="47"/>
        <v>719</v>
      </c>
      <c r="B719" s="110"/>
      <c r="C719" s="3"/>
      <c r="D719" s="1065"/>
      <c r="E719" s="596" t="s">
        <v>447</v>
      </c>
      <c r="F719" s="5"/>
      <c r="G719" s="5"/>
      <c r="H719" s="5"/>
      <c r="I719" s="5"/>
      <c r="J719" s="571" t="s">
        <v>52</v>
      </c>
      <c r="K719" s="5"/>
    </row>
    <row r="720" spans="1:14" s="2" customFormat="1" thickTop="1" thickBot="1">
      <c r="A720" s="1536">
        <f t="shared" si="47"/>
        <v>720</v>
      </c>
      <c r="B720" s="110"/>
      <c r="C720" s="3"/>
      <c r="D720" s="3"/>
      <c r="H720" s="672">
        <v>202303</v>
      </c>
      <c r="I720" s="673"/>
      <c r="J720" s="660">
        <v>202203</v>
      </c>
    </row>
    <row r="721" spans="1:14" s="2" customFormat="1" ht="12.75" thickTop="1">
      <c r="A721" s="1536">
        <f t="shared" si="47"/>
        <v>721</v>
      </c>
      <c r="B721" s="110"/>
      <c r="C721" s="110"/>
      <c r="D721" s="3"/>
      <c r="H721" s="674" t="s">
        <v>1380</v>
      </c>
      <c r="I721" s="507" t="s">
        <v>84</v>
      </c>
      <c r="J721" s="638" t="s">
        <v>1412</v>
      </c>
    </row>
    <row r="722" spans="1:14">
      <c r="A722" s="1536">
        <f t="shared" si="47"/>
        <v>722</v>
      </c>
      <c r="B722" s="110"/>
      <c r="C722" s="110"/>
      <c r="D722" s="3"/>
      <c r="E722" s="2"/>
      <c r="F722" s="2"/>
      <c r="G722" s="2"/>
      <c r="H722" s="674" t="s">
        <v>79</v>
      </c>
      <c r="I722" s="507"/>
      <c r="J722" s="638" t="s">
        <v>79</v>
      </c>
      <c r="K722" s="2"/>
      <c r="L722" s="2"/>
      <c r="M722" s="2"/>
      <c r="N722" s="2"/>
    </row>
    <row r="723" spans="1:14">
      <c r="A723" s="1536">
        <f t="shared" si="47"/>
        <v>723</v>
      </c>
      <c r="B723" s="110"/>
      <c r="C723" s="110"/>
      <c r="D723" s="3" t="s">
        <v>79</v>
      </c>
      <c r="E723" s="1583" t="s">
        <v>448</v>
      </c>
      <c r="F723" s="1584"/>
      <c r="G723" s="676" t="s">
        <v>449</v>
      </c>
      <c r="H723" s="212">
        <v>120507</v>
      </c>
      <c r="I723" s="85">
        <f t="shared" ref="I723:I729" si="48">IF(H723="- ","- ",IF(SUM(H723)-SUM(J723)=0,"- ",SUM(H723)-SUM(J723)))</f>
        <v>8224</v>
      </c>
      <c r="J723" s="65">
        <v>112283</v>
      </c>
      <c r="K723" s="2"/>
      <c r="L723" s="2"/>
      <c r="M723" s="2"/>
      <c r="N723" s="2"/>
    </row>
    <row r="724" spans="1:14">
      <c r="A724" s="1536">
        <f t="shared" si="47"/>
        <v>724</v>
      </c>
      <c r="B724" s="110"/>
      <c r="C724" s="110"/>
      <c r="D724" s="3" t="s">
        <v>79</v>
      </c>
      <c r="E724" s="576" t="s">
        <v>426</v>
      </c>
      <c r="F724" s="677"/>
      <c r="G724" s="678" t="s">
        <v>427</v>
      </c>
      <c r="H724" s="213">
        <v>12943</v>
      </c>
      <c r="I724" s="79">
        <f t="shared" si="48"/>
        <v>11893</v>
      </c>
      <c r="J724" s="67">
        <v>1050</v>
      </c>
      <c r="K724" s="2"/>
      <c r="L724" s="2"/>
      <c r="M724" s="2"/>
      <c r="N724" s="2"/>
    </row>
    <row r="725" spans="1:14">
      <c r="A725" s="1536">
        <f t="shared" si="47"/>
        <v>725</v>
      </c>
      <c r="B725" s="110"/>
      <c r="C725" s="110"/>
      <c r="D725" s="3" t="s">
        <v>79</v>
      </c>
      <c r="E725" s="576" t="s">
        <v>428</v>
      </c>
      <c r="F725" s="677"/>
      <c r="G725" s="678" t="s">
        <v>429</v>
      </c>
      <c r="H725" s="213">
        <v>82523</v>
      </c>
      <c r="I725" s="79">
        <f t="shared" si="48"/>
        <v>-2065</v>
      </c>
      <c r="J725" s="67">
        <v>84588</v>
      </c>
      <c r="K725" s="2"/>
      <c r="L725" s="2"/>
      <c r="M725" s="2"/>
      <c r="N725" s="2"/>
    </row>
    <row r="726" spans="1:14">
      <c r="A726" s="1536">
        <f t="shared" si="47"/>
        <v>726</v>
      </c>
      <c r="B726" s="110"/>
      <c r="C726" s="110"/>
      <c r="D726" s="3" t="s">
        <v>79</v>
      </c>
      <c r="E726" s="576" t="s">
        <v>430</v>
      </c>
      <c r="F726" s="677"/>
      <c r="G726" s="678" t="s">
        <v>431</v>
      </c>
      <c r="H726" s="249">
        <v>4671</v>
      </c>
      <c r="I726" s="79">
        <f t="shared" si="48"/>
        <v>-4203</v>
      </c>
      <c r="J726" s="191">
        <v>8874</v>
      </c>
      <c r="K726" s="2"/>
      <c r="L726" s="2"/>
      <c r="M726" s="2"/>
      <c r="N726" s="2"/>
    </row>
    <row r="727" spans="1:14">
      <c r="A727" s="1536">
        <f t="shared" si="47"/>
        <v>727</v>
      </c>
      <c r="B727" s="110"/>
      <c r="C727" s="110"/>
      <c r="D727" s="3" t="s">
        <v>79</v>
      </c>
      <c r="E727" s="583" t="s">
        <v>450</v>
      </c>
      <c r="F727" s="679"/>
      <c r="G727" s="680" t="s">
        <v>451</v>
      </c>
      <c r="H727" s="214">
        <v>20370</v>
      </c>
      <c r="I727" s="91">
        <f t="shared" si="48"/>
        <v>2599</v>
      </c>
      <c r="J727" s="69">
        <v>17771</v>
      </c>
      <c r="K727" s="2"/>
      <c r="L727" s="2"/>
      <c r="M727" s="2"/>
      <c r="N727" s="2"/>
    </row>
    <row r="728" spans="1:14">
      <c r="A728" s="1536">
        <f t="shared" si="47"/>
        <v>728</v>
      </c>
      <c r="B728" s="110"/>
      <c r="C728" s="110"/>
      <c r="D728" s="3" t="s">
        <v>79</v>
      </c>
      <c r="E728" s="582" t="s">
        <v>432</v>
      </c>
      <c r="F728" s="681"/>
      <c r="G728" s="676" t="s">
        <v>250</v>
      </c>
      <c r="H728" s="251">
        <v>114089</v>
      </c>
      <c r="I728" s="85">
        <f t="shared" si="48"/>
        <v>10711</v>
      </c>
      <c r="J728" s="189">
        <v>103378</v>
      </c>
      <c r="K728" s="2"/>
      <c r="L728" s="2"/>
      <c r="M728" s="2"/>
      <c r="N728" s="2"/>
    </row>
    <row r="729" spans="1:14">
      <c r="A729" s="1536">
        <f t="shared" si="47"/>
        <v>729</v>
      </c>
      <c r="B729" s="110"/>
      <c r="C729" s="110"/>
      <c r="D729" s="3" t="s">
        <v>79</v>
      </c>
      <c r="E729" s="576" t="s">
        <v>433</v>
      </c>
      <c r="F729" s="677"/>
      <c r="G729" s="678" t="s">
        <v>434</v>
      </c>
      <c r="H729" s="252">
        <v>-6418</v>
      </c>
      <c r="I729" s="79">
        <f t="shared" si="48"/>
        <v>2487</v>
      </c>
      <c r="J729" s="253">
        <v>-8905</v>
      </c>
      <c r="K729" s="2"/>
      <c r="L729" s="2"/>
      <c r="M729" s="2"/>
      <c r="N729" s="2"/>
    </row>
    <row r="730" spans="1:14">
      <c r="A730" s="1536">
        <f t="shared" si="47"/>
        <v>730</v>
      </c>
      <c r="B730" s="110"/>
      <c r="C730" s="110"/>
      <c r="D730" s="3" t="s">
        <v>79</v>
      </c>
      <c r="E730" s="593" t="s">
        <v>435</v>
      </c>
      <c r="F730" s="682"/>
      <c r="G730" s="683"/>
      <c r="H730" s="254" t="s">
        <v>1392</v>
      </c>
      <c r="I730" s="88"/>
      <c r="J730" s="255" t="s">
        <v>1392</v>
      </c>
      <c r="K730" s="2"/>
      <c r="L730" s="2"/>
      <c r="M730" s="2"/>
      <c r="N730" s="2"/>
    </row>
    <row r="731" spans="1:14">
      <c r="A731" s="1536">
        <f t="shared" si="47"/>
        <v>731</v>
      </c>
      <c r="B731" s="110"/>
      <c r="C731" s="110"/>
      <c r="D731" s="3" t="s">
        <v>79</v>
      </c>
      <c r="E731" s="589" t="s">
        <v>436</v>
      </c>
      <c r="F731" s="684"/>
      <c r="G731" s="685" t="s">
        <v>253</v>
      </c>
      <c r="H731" s="213">
        <v>47905</v>
      </c>
      <c r="I731" s="103">
        <f>IF(H731="- ","- ",IF(SUM(H731)-SUM(J731)=0,"- ",SUM(H731)-SUM(J731)))</f>
        <v>13345</v>
      </c>
      <c r="J731" s="67">
        <v>34560</v>
      </c>
      <c r="K731" s="2"/>
      <c r="L731" s="2"/>
      <c r="M731" s="2"/>
    </row>
    <row r="732" spans="1:14">
      <c r="A732" s="1536">
        <f t="shared" si="47"/>
        <v>732</v>
      </c>
      <c r="B732" s="110"/>
      <c r="C732" s="110"/>
      <c r="D732" s="3" t="s">
        <v>79</v>
      </c>
      <c r="E732" s="576" t="s">
        <v>433</v>
      </c>
      <c r="F732" s="677"/>
      <c r="G732" s="678" t="s">
        <v>437</v>
      </c>
      <c r="H732" s="252">
        <v>41487</v>
      </c>
      <c r="I732" s="79">
        <f>IF(H732="- ","- ",IF(SUM(H732)-SUM(J732)=0,"- ",SUM(H732)-SUM(J732)))</f>
        <v>15832</v>
      </c>
      <c r="J732" s="253">
        <v>25655</v>
      </c>
      <c r="K732" s="2"/>
      <c r="L732" s="2"/>
      <c r="M732" s="2"/>
    </row>
    <row r="733" spans="1:14">
      <c r="A733" s="1536">
        <f t="shared" si="47"/>
        <v>733</v>
      </c>
      <c r="C733" s="110"/>
      <c r="D733" s="3" t="s">
        <v>79</v>
      </c>
      <c r="E733" s="583" t="s">
        <v>435</v>
      </c>
      <c r="F733" s="679"/>
      <c r="G733" s="680"/>
      <c r="H733" s="254" t="s">
        <v>1390</v>
      </c>
      <c r="I733" s="91"/>
      <c r="J733" s="255" t="s">
        <v>1390</v>
      </c>
      <c r="K733" s="2"/>
      <c r="L733" s="2"/>
      <c r="M733" s="2"/>
    </row>
    <row r="734" spans="1:14">
      <c r="A734" s="1536">
        <f t="shared" si="47"/>
        <v>734</v>
      </c>
      <c r="C734" s="110"/>
      <c r="D734" s="3" t="s">
        <v>79</v>
      </c>
      <c r="E734" s="582" t="s">
        <v>438</v>
      </c>
      <c r="F734" s="681"/>
      <c r="G734" s="676" t="s">
        <v>439</v>
      </c>
      <c r="H734" s="213">
        <v>28510</v>
      </c>
      <c r="I734" s="85">
        <f>IF(H734="- ","- ",IF(SUM(H734)-SUM(J734)=0,"- ",SUM(H734)-SUM(J734)))</f>
        <v>1074</v>
      </c>
      <c r="J734" s="67">
        <v>27436</v>
      </c>
      <c r="K734" s="2"/>
      <c r="L734" s="2"/>
      <c r="M734" s="2"/>
    </row>
    <row r="735" spans="1:14">
      <c r="A735" s="1536">
        <f t="shared" si="47"/>
        <v>735</v>
      </c>
      <c r="C735" s="110"/>
      <c r="D735" s="3" t="s">
        <v>79</v>
      </c>
      <c r="E735" s="576" t="s">
        <v>433</v>
      </c>
      <c r="F735" s="677"/>
      <c r="G735" s="678" t="s">
        <v>440</v>
      </c>
      <c r="H735" s="252">
        <v>69997</v>
      </c>
      <c r="I735" s="79">
        <f>IF(H735="- ","- ",IF(SUM(H735)-SUM(J735)=0,"- ",SUM(H735)-SUM(J735)))</f>
        <v>16906</v>
      </c>
      <c r="J735" s="253">
        <v>53091</v>
      </c>
      <c r="K735" s="2"/>
      <c r="L735" s="2"/>
      <c r="M735" s="2"/>
    </row>
    <row r="736" spans="1:14">
      <c r="A736" s="1536">
        <f t="shared" si="47"/>
        <v>736</v>
      </c>
      <c r="C736" s="110"/>
      <c r="D736" s="3" t="s">
        <v>79</v>
      </c>
      <c r="E736" s="593" t="s">
        <v>435</v>
      </c>
      <c r="F736" s="682"/>
      <c r="G736" s="683"/>
      <c r="H736" s="254" t="s">
        <v>1391</v>
      </c>
      <c r="I736" s="88"/>
      <c r="J736" s="255" t="s">
        <v>1391</v>
      </c>
      <c r="K736" s="2"/>
      <c r="L736" s="2"/>
      <c r="M736" s="2"/>
    </row>
    <row r="737" spans="1:13">
      <c r="A737" s="1536">
        <f t="shared" si="47"/>
        <v>737</v>
      </c>
      <c r="C737" s="110"/>
      <c r="D737" s="3" t="s">
        <v>79</v>
      </c>
      <c r="E737" s="589" t="s">
        <v>441</v>
      </c>
      <c r="F737" s="684"/>
      <c r="G737" s="685" t="s">
        <v>442</v>
      </c>
      <c r="H737" s="213">
        <v>-19999</v>
      </c>
      <c r="I737" s="103">
        <f>IF(H737="- ","- ",IF(SUM(H737)-SUM(J737)=0,"- ",SUM(H737)-SUM(J737)))</f>
        <v>-18546</v>
      </c>
      <c r="J737" s="67">
        <v>-1453</v>
      </c>
      <c r="K737" s="2"/>
      <c r="L737" s="2"/>
      <c r="M737" s="2"/>
    </row>
    <row r="738" spans="1:13">
      <c r="A738" s="1536">
        <f t="shared" si="47"/>
        <v>738</v>
      </c>
      <c r="C738" s="110"/>
      <c r="D738" s="3" t="s">
        <v>79</v>
      </c>
      <c r="E738" s="576" t="s">
        <v>433</v>
      </c>
      <c r="F738" s="677"/>
      <c r="G738" s="678" t="s">
        <v>452</v>
      </c>
      <c r="H738" s="252">
        <v>49998</v>
      </c>
      <c r="I738" s="79">
        <f>IF(H738="- ","- ",IF(SUM(H738)-SUM(J738)=0,"- ",SUM(H738)-SUM(J738)))</f>
        <v>-1640</v>
      </c>
      <c r="J738" s="253">
        <v>51638</v>
      </c>
      <c r="K738" s="2"/>
      <c r="L738" s="2"/>
      <c r="M738" s="2"/>
    </row>
    <row r="739" spans="1:13">
      <c r="A739" s="1536">
        <f t="shared" si="47"/>
        <v>739</v>
      </c>
      <c r="C739" s="110"/>
      <c r="D739" s="3" t="s">
        <v>79</v>
      </c>
      <c r="E739" s="583" t="s">
        <v>435</v>
      </c>
      <c r="F739" s="679"/>
      <c r="G739" s="680"/>
      <c r="H739" s="254" t="s">
        <v>1391</v>
      </c>
      <c r="I739" s="91"/>
      <c r="J739" s="255" t="s">
        <v>1391</v>
      </c>
      <c r="K739" s="2"/>
      <c r="L739" s="2"/>
      <c r="M739" s="2"/>
    </row>
    <row r="740" spans="1:13">
      <c r="A740" s="1536">
        <f t="shared" si="47"/>
        <v>740</v>
      </c>
      <c r="C740" s="110"/>
      <c r="D740" s="3" t="s">
        <v>79</v>
      </c>
      <c r="E740" s="582" t="s">
        <v>444</v>
      </c>
      <c r="F740" s="681"/>
      <c r="G740" s="676" t="s">
        <v>445</v>
      </c>
      <c r="H740" s="213">
        <v>8347</v>
      </c>
      <c r="I740" s="85">
        <f>IF(H740="- ","- ",IF(SUM(H740)-SUM(J740)=0,"- ",SUM(H740)-SUM(J740)))</f>
        <v>5636</v>
      </c>
      <c r="J740" s="67">
        <v>2711</v>
      </c>
      <c r="K740" s="2"/>
      <c r="L740" s="2"/>
      <c r="M740" s="2"/>
    </row>
    <row r="741" spans="1:13">
      <c r="A741" s="1536">
        <f t="shared" si="47"/>
        <v>741</v>
      </c>
      <c r="C741" s="110"/>
      <c r="D741" s="3" t="s">
        <v>79</v>
      </c>
      <c r="E741" s="576" t="s">
        <v>433</v>
      </c>
      <c r="F741" s="677"/>
      <c r="G741" s="678" t="s">
        <v>453</v>
      </c>
      <c r="H741" s="252">
        <v>58345</v>
      </c>
      <c r="I741" s="79">
        <f>IF(H741="- ","- ",IF(SUM(H741)-SUM(J741)=0,"- ",SUM(H741)-SUM(J741)))</f>
        <v>3996</v>
      </c>
      <c r="J741" s="253">
        <v>54349</v>
      </c>
      <c r="K741" s="2"/>
      <c r="L741" s="2"/>
      <c r="M741" s="2"/>
    </row>
    <row r="742" spans="1:13" ht="14.25" thickBot="1">
      <c r="A742" s="1536">
        <f t="shared" si="47"/>
        <v>742</v>
      </c>
      <c r="D742" s="3" t="s">
        <v>79</v>
      </c>
      <c r="E742" s="593" t="s">
        <v>435</v>
      </c>
      <c r="F742" s="682"/>
      <c r="G742" s="686"/>
      <c r="H742" s="256" t="s">
        <v>1391</v>
      </c>
      <c r="I742" s="88"/>
      <c r="J742" s="255" t="s">
        <v>1391</v>
      </c>
      <c r="K742" s="2"/>
    </row>
    <row r="743" spans="1:13" ht="14.25" thickTop="1"/>
  </sheetData>
  <mergeCells count="36">
    <mergeCell ref="K290:K291"/>
    <mergeCell ref="E421:E422"/>
    <mergeCell ref="E423:E424"/>
    <mergeCell ref="J290:J291"/>
    <mergeCell ref="E723:F723"/>
    <mergeCell ref="E309:G309"/>
    <mergeCell ref="E413:E414"/>
    <mergeCell ref="E415:E416"/>
    <mergeCell ref="E417:E418"/>
    <mergeCell ref="E419:E420"/>
    <mergeCell ref="H38:I38"/>
    <mergeCell ref="J38:K38"/>
    <mergeCell ref="E297:G297"/>
    <mergeCell ref="H302:H303"/>
    <mergeCell ref="J302:J303"/>
    <mergeCell ref="K302:K303"/>
    <mergeCell ref="G53:H53"/>
    <mergeCell ref="I53:J53"/>
    <mergeCell ref="K53:L53"/>
    <mergeCell ref="G59:H59"/>
    <mergeCell ref="G65:H65"/>
    <mergeCell ref="I65:J65"/>
    <mergeCell ref="G71:H71"/>
    <mergeCell ref="I71:J71"/>
    <mergeCell ref="E112:M112"/>
    <mergeCell ref="H290:H291"/>
    <mergeCell ref="H17:I18"/>
    <mergeCell ref="J17:K18"/>
    <mergeCell ref="L17:M17"/>
    <mergeCell ref="L24:M24"/>
    <mergeCell ref="H30:L30"/>
    <mergeCell ref="B1:C1"/>
    <mergeCell ref="E1:E2"/>
    <mergeCell ref="B2:C2"/>
    <mergeCell ref="E4:M4"/>
    <mergeCell ref="L11:M11"/>
  </mergeCells>
  <phoneticPr fontId="2"/>
  <conditionalFormatting sqref="H705">
    <cfRule type="containsText" dxfId="119" priority="32" operator="containsText" text="賄い達成">
      <formula>NOT(ISERROR(SEARCH("賄い達成",H705)))</formula>
    </cfRule>
    <cfRule type="containsText" dxfId="118" priority="31" operator="containsText" text="既達成">
      <formula>NOT(ISERROR(SEARCH("既達成",H705)))</formula>
    </cfRule>
  </conditionalFormatting>
  <conditionalFormatting sqref="H708">
    <cfRule type="containsText" dxfId="117" priority="40" operator="containsText" text="賄い達成">
      <formula>NOT(ISERROR(SEARCH("賄い達成",H708)))</formula>
    </cfRule>
    <cfRule type="containsText" dxfId="116" priority="39" operator="containsText" text="既達成">
      <formula>NOT(ISERROR(SEARCH("既達成",H708)))</formula>
    </cfRule>
  </conditionalFormatting>
  <conditionalFormatting sqref="H711">
    <cfRule type="containsText" dxfId="115" priority="38" operator="containsText" text="賄い達成">
      <formula>NOT(ISERROR(SEARCH("賄い達成",H711)))</formula>
    </cfRule>
    <cfRule type="containsText" dxfId="114" priority="37" operator="containsText" text="既達成">
      <formula>NOT(ISERROR(SEARCH("既達成",H711)))</formula>
    </cfRule>
  </conditionalFormatting>
  <conditionalFormatting sqref="H714">
    <cfRule type="containsText" dxfId="113" priority="36" operator="containsText" text="賄い達成">
      <formula>NOT(ISERROR(SEARCH("賄い達成",H714)))</formula>
    </cfRule>
    <cfRule type="containsText" dxfId="112" priority="35" operator="containsText" text="既達成">
      <formula>NOT(ISERROR(SEARCH("既達成",H714)))</formula>
    </cfRule>
  </conditionalFormatting>
  <conditionalFormatting sqref="H717">
    <cfRule type="containsText" dxfId="111" priority="34" operator="containsText" text="賄い達成">
      <formula>NOT(ISERROR(SEARCH("賄い達成",H717)))</formula>
    </cfRule>
    <cfRule type="containsText" dxfId="110" priority="33" operator="containsText" text="既達成">
      <formula>NOT(ISERROR(SEARCH("既達成",H717)))</formula>
    </cfRule>
  </conditionalFormatting>
  <conditionalFormatting sqref="H729:H730">
    <cfRule type="containsText" dxfId="109" priority="19" operator="containsText" text="既達成">
      <formula>NOT(ISERROR(SEARCH("既達成",H729)))</formula>
    </cfRule>
    <cfRule type="containsText" dxfId="108" priority="20" operator="containsText" text="賄い達成">
      <formula>NOT(ISERROR(SEARCH("賄い達成",H729)))</formula>
    </cfRule>
  </conditionalFormatting>
  <conditionalFormatting sqref="H732:H733">
    <cfRule type="containsText" dxfId="107" priority="17" operator="containsText" text="既達成">
      <formula>NOT(ISERROR(SEARCH("既達成",H732)))</formula>
    </cfRule>
    <cfRule type="containsText" dxfId="106" priority="18" operator="containsText" text="賄い達成">
      <formula>NOT(ISERROR(SEARCH("賄い達成",H732)))</formula>
    </cfRule>
  </conditionalFormatting>
  <conditionalFormatting sqref="H735:H736">
    <cfRule type="containsText" dxfId="105" priority="15" operator="containsText" text="既達成">
      <formula>NOT(ISERROR(SEARCH("既達成",H735)))</formula>
    </cfRule>
    <cfRule type="containsText" dxfId="104" priority="16" operator="containsText" text="賄い達成">
      <formula>NOT(ISERROR(SEARCH("賄い達成",H735)))</formula>
    </cfRule>
  </conditionalFormatting>
  <conditionalFormatting sqref="H738:H739">
    <cfRule type="containsText" dxfId="103" priority="13" operator="containsText" text="既達成">
      <formula>NOT(ISERROR(SEARCH("既達成",H738)))</formula>
    </cfRule>
    <cfRule type="containsText" dxfId="102" priority="14" operator="containsText" text="賄い達成">
      <formula>NOT(ISERROR(SEARCH("賄い達成",H738)))</formula>
    </cfRule>
  </conditionalFormatting>
  <conditionalFormatting sqref="H741:H742">
    <cfRule type="containsText" dxfId="101" priority="11" operator="containsText" text="既達成">
      <formula>NOT(ISERROR(SEARCH("既達成",H741)))</formula>
    </cfRule>
    <cfRule type="containsText" dxfId="100" priority="12" operator="containsText" text="賄い達成">
      <formula>NOT(ISERROR(SEARCH("賄い達成",H741)))</formula>
    </cfRule>
  </conditionalFormatting>
  <conditionalFormatting sqref="J705">
    <cfRule type="containsText" dxfId="99" priority="21" operator="containsText" text="既達成">
      <formula>NOT(ISERROR(SEARCH("既達成",J705)))</formula>
    </cfRule>
    <cfRule type="containsText" dxfId="98" priority="22" operator="containsText" text="賄い達成">
      <formula>NOT(ISERROR(SEARCH("賄い達成",J705)))</formula>
    </cfRule>
  </conditionalFormatting>
  <conditionalFormatting sqref="J708">
    <cfRule type="containsText" dxfId="97" priority="29" operator="containsText" text="既達成">
      <formula>NOT(ISERROR(SEARCH("既達成",J708)))</formula>
    </cfRule>
    <cfRule type="containsText" dxfId="96" priority="30" operator="containsText" text="賄い達成">
      <formula>NOT(ISERROR(SEARCH("賄い達成",J708)))</formula>
    </cfRule>
  </conditionalFormatting>
  <conditionalFormatting sqref="J711">
    <cfRule type="containsText" dxfId="95" priority="27" operator="containsText" text="既達成">
      <formula>NOT(ISERROR(SEARCH("既達成",J711)))</formula>
    </cfRule>
    <cfRule type="containsText" dxfId="94" priority="28" operator="containsText" text="賄い達成">
      <formula>NOT(ISERROR(SEARCH("賄い達成",J711)))</formula>
    </cfRule>
  </conditionalFormatting>
  <conditionalFormatting sqref="J714">
    <cfRule type="containsText" dxfId="93" priority="25" operator="containsText" text="既達成">
      <formula>NOT(ISERROR(SEARCH("既達成",J714)))</formula>
    </cfRule>
    <cfRule type="containsText" dxfId="92" priority="26" operator="containsText" text="賄い達成">
      <formula>NOT(ISERROR(SEARCH("賄い達成",J714)))</formula>
    </cfRule>
  </conditionalFormatting>
  <conditionalFormatting sqref="J717">
    <cfRule type="containsText" dxfId="91" priority="23" operator="containsText" text="既達成">
      <formula>NOT(ISERROR(SEARCH("既達成",J717)))</formula>
    </cfRule>
    <cfRule type="containsText" dxfId="90" priority="24" operator="containsText" text="賄い達成">
      <formula>NOT(ISERROR(SEARCH("賄い達成",J717)))</formula>
    </cfRule>
  </conditionalFormatting>
  <conditionalFormatting sqref="J729:J730">
    <cfRule type="containsText" dxfId="89" priority="10" operator="containsText" text="賄い達成">
      <formula>NOT(ISERROR(SEARCH("賄い達成",J729)))</formula>
    </cfRule>
    <cfRule type="containsText" dxfId="88" priority="9" operator="containsText" text="既達成">
      <formula>NOT(ISERROR(SEARCH("既達成",J729)))</formula>
    </cfRule>
  </conditionalFormatting>
  <conditionalFormatting sqref="J732:J733">
    <cfRule type="containsText" dxfId="87" priority="8" operator="containsText" text="賄い達成">
      <formula>NOT(ISERROR(SEARCH("賄い達成",J732)))</formula>
    </cfRule>
    <cfRule type="containsText" dxfId="86" priority="7" operator="containsText" text="既達成">
      <formula>NOT(ISERROR(SEARCH("既達成",J732)))</formula>
    </cfRule>
  </conditionalFormatting>
  <conditionalFormatting sqref="J735:J736">
    <cfRule type="containsText" dxfId="85" priority="6" operator="containsText" text="賄い達成">
      <formula>NOT(ISERROR(SEARCH("賄い達成",J735)))</formula>
    </cfRule>
    <cfRule type="containsText" dxfId="84" priority="5" operator="containsText" text="既達成">
      <formula>NOT(ISERROR(SEARCH("既達成",J735)))</formula>
    </cfRule>
  </conditionalFormatting>
  <conditionalFormatting sqref="J738:J739">
    <cfRule type="containsText" dxfId="83" priority="4" operator="containsText" text="賄い達成">
      <formula>NOT(ISERROR(SEARCH("賄い達成",J738)))</formula>
    </cfRule>
    <cfRule type="containsText" dxfId="82" priority="3" operator="containsText" text="既達成">
      <formula>NOT(ISERROR(SEARCH("既達成",J738)))</formula>
    </cfRule>
  </conditionalFormatting>
  <conditionalFormatting sqref="J741:J742">
    <cfRule type="containsText" dxfId="81" priority="2" operator="containsText" text="賄い達成">
      <formula>NOT(ISERROR(SEARCH("賄い達成",J741)))</formula>
    </cfRule>
    <cfRule type="containsText" dxfId="80" priority="1" operator="containsText" text="既達成">
      <formula>NOT(ISERROR(SEARCH("既達成",J741)))</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757A1-814B-4A9F-BD4B-E1E92CACB266}">
  <sheetPr>
    <tabColor theme="3" tint="-0.499984740745262"/>
  </sheetPr>
  <dimension ref="A1:Q633"/>
  <sheetViews>
    <sheetView showGridLines="0" workbookViewId="0">
      <pane ySplit="4" topLeftCell="A5" activePane="bottomLeft" state="frozen"/>
      <selection pane="bottomLeft"/>
    </sheetView>
  </sheetViews>
  <sheetFormatPr defaultColWidth="8" defaultRowHeight="12"/>
  <cols>
    <col min="1" max="1" width="3.375" style="1276" customWidth="1"/>
    <col min="2" max="2" width="4.75" style="1276" customWidth="1"/>
    <col min="3" max="3" width="5" style="1276" customWidth="1"/>
    <col min="4" max="4" width="3.375" style="1276" customWidth="1"/>
    <col min="5" max="5" width="4.5" style="1276" bestFit="1" customWidth="1"/>
    <col min="6" max="6" width="12.25" style="1276" bestFit="1" customWidth="1"/>
    <col min="7" max="7" width="7.5" style="1286" bestFit="1" customWidth="1"/>
    <col min="8" max="8" width="6" style="1286" bestFit="1" customWidth="1"/>
    <col min="9" max="9" width="1" style="1483" customWidth="1"/>
    <col min="10" max="10" width="2.375" style="1483" customWidth="1"/>
    <col min="11" max="11" width="38.875" style="1286" bestFit="1" customWidth="1"/>
    <col min="12" max="12" width="2.375" style="1286" customWidth="1"/>
    <col min="13" max="13" width="18.875" style="1276" bestFit="1" customWidth="1"/>
    <col min="14" max="15" width="14.75" style="1276" customWidth="1"/>
    <col min="16" max="16384" width="8" style="1276"/>
  </cols>
  <sheetData>
    <row r="1" spans="1:15" s="929" customFormat="1" ht="20.25" customHeight="1">
      <c r="A1" s="1275">
        <v>1</v>
      </c>
      <c r="B1" s="1552" t="s">
        <v>0</v>
      </c>
      <c r="C1" s="1552"/>
      <c r="D1" s="1276"/>
      <c r="E1" s="1545" t="s">
        <v>2</v>
      </c>
      <c r="F1" s="1546" t="s">
        <v>3</v>
      </c>
      <c r="G1" s="1658" t="s">
        <v>4</v>
      </c>
      <c r="H1" s="1659"/>
      <c r="I1" s="1659"/>
      <c r="J1" s="1659"/>
      <c r="K1" s="1547" t="s">
        <v>1342</v>
      </c>
      <c r="L1" s="1548"/>
      <c r="M1" s="1278" t="s">
        <v>1060</v>
      </c>
      <c r="N1" s="1279" t="s">
        <v>1061</v>
      </c>
      <c r="O1" s="1277"/>
    </row>
    <row r="2" spans="1:15" s="929" customFormat="1" ht="15.75" customHeight="1">
      <c r="A2" s="1280">
        <v>2</v>
      </c>
      <c r="B2" s="1552" t="s">
        <v>1379</v>
      </c>
      <c r="C2" s="1552"/>
      <c r="E2" s="1549">
        <v>17</v>
      </c>
      <c r="F2" s="1281"/>
      <c r="G2" s="1535"/>
      <c r="H2" s="1535"/>
      <c r="I2" s="1535"/>
      <c r="J2" s="1661"/>
      <c r="K2" s="1550" t="s">
        <v>1062</v>
      </c>
      <c r="L2" s="1551"/>
      <c r="M2" s="1282">
        <v>202103</v>
      </c>
      <c r="N2" s="1283">
        <v>202203</v>
      </c>
      <c r="O2" s="1284" t="s">
        <v>52</v>
      </c>
    </row>
    <row r="3" spans="1:15" s="929" customFormat="1" ht="12.75" customHeight="1">
      <c r="A3" s="1280">
        <v>3</v>
      </c>
      <c r="B3" s="1280"/>
      <c r="C3" s="546"/>
      <c r="D3" s="546"/>
      <c r="E3" s="1285"/>
      <c r="F3" s="1285"/>
      <c r="G3" s="1286"/>
      <c r="H3" s="1277"/>
      <c r="I3" s="1287"/>
      <c r="J3" s="1288"/>
      <c r="K3" s="1289"/>
      <c r="L3" s="1290"/>
      <c r="M3" s="1282" t="s">
        <v>1415</v>
      </c>
      <c r="N3" s="1283" t="s">
        <v>1412</v>
      </c>
      <c r="O3" s="1284"/>
    </row>
    <row r="4" spans="1:15">
      <c r="A4" s="1280">
        <v>4</v>
      </c>
      <c r="B4" s="1280"/>
      <c r="E4" s="929" t="s">
        <v>1063</v>
      </c>
      <c r="F4" s="929" t="s">
        <v>1064</v>
      </c>
      <c r="G4" s="929" t="s">
        <v>1065</v>
      </c>
      <c r="H4" s="1291" t="s">
        <v>1066</v>
      </c>
      <c r="I4" s="1292"/>
      <c r="J4" s="1293"/>
      <c r="L4" s="1277"/>
      <c r="M4" s="1294" t="s">
        <v>251</v>
      </c>
      <c r="N4" s="1295" t="s">
        <v>248</v>
      </c>
      <c r="O4" s="1295" t="s">
        <v>1067</v>
      </c>
    </row>
    <row r="5" spans="1:15">
      <c r="A5" s="1280">
        <v>5</v>
      </c>
      <c r="E5" s="1280" t="s">
        <v>79</v>
      </c>
      <c r="F5" s="1276" t="s">
        <v>79</v>
      </c>
      <c r="G5" s="1276" t="s">
        <v>79</v>
      </c>
      <c r="H5" s="1276" t="s">
        <v>79</v>
      </c>
      <c r="I5" s="1296"/>
      <c r="J5" s="1293"/>
      <c r="L5" s="1277"/>
      <c r="M5" s="1297" t="s">
        <v>79</v>
      </c>
    </row>
    <row r="6" spans="1:15" ht="14.25">
      <c r="A6" s="1280">
        <v>6</v>
      </c>
      <c r="E6" s="1280" t="s">
        <v>79</v>
      </c>
      <c r="F6" s="1276" t="s">
        <v>79</v>
      </c>
      <c r="G6" s="1276" t="s">
        <v>79</v>
      </c>
      <c r="H6" s="1276" t="s">
        <v>79</v>
      </c>
      <c r="I6" s="1298"/>
      <c r="J6" s="1298" t="s">
        <v>1068</v>
      </c>
      <c r="K6" s="1299"/>
      <c r="L6" s="1277"/>
      <c r="M6" s="1300" t="s">
        <v>79</v>
      </c>
    </row>
    <row r="7" spans="1:15">
      <c r="A7" s="1280">
        <v>7</v>
      </c>
      <c r="E7" s="1280" t="s">
        <v>79</v>
      </c>
      <c r="F7" s="929" t="s">
        <v>79</v>
      </c>
      <c r="G7" s="1291" t="s">
        <v>79</v>
      </c>
      <c r="H7" s="929" t="s">
        <v>79</v>
      </c>
      <c r="I7" s="1296"/>
      <c r="J7" s="1293" t="s">
        <v>79</v>
      </c>
      <c r="K7" s="1301" t="s">
        <v>1069</v>
      </c>
      <c r="L7" s="929"/>
      <c r="M7" s="929" t="s">
        <v>79</v>
      </c>
    </row>
    <row r="8" spans="1:15">
      <c r="A8" s="1280">
        <v>8</v>
      </c>
      <c r="E8" s="1302"/>
      <c r="F8" s="1303" t="s">
        <v>1070</v>
      </c>
      <c r="G8" s="1303" t="s">
        <v>1071</v>
      </c>
      <c r="H8" s="1303" t="s">
        <v>270</v>
      </c>
      <c r="I8" s="1296"/>
      <c r="J8" s="1293" t="s">
        <v>79</v>
      </c>
      <c r="K8" s="781" t="s">
        <v>804</v>
      </c>
      <c r="L8" s="1304"/>
      <c r="M8" s="1305">
        <v>3609203</v>
      </c>
      <c r="N8" s="1306">
        <v>4197816</v>
      </c>
      <c r="O8" s="1307">
        <f>IF(SUM(N8)-SUM(M8)=0,"- ",SUM(N8)-SUM(M8))</f>
        <v>588613</v>
      </c>
    </row>
    <row r="9" spans="1:15">
      <c r="A9" s="1280">
        <v>9</v>
      </c>
      <c r="E9" s="1302"/>
      <c r="F9" s="1308" t="s">
        <v>1070</v>
      </c>
      <c r="G9" s="1308" t="s">
        <v>1071</v>
      </c>
      <c r="H9" s="1308" t="s">
        <v>270</v>
      </c>
      <c r="I9" s="1296"/>
      <c r="J9" s="1293" t="s">
        <v>79</v>
      </c>
      <c r="K9" s="693" t="s">
        <v>1072</v>
      </c>
      <c r="L9" s="1304"/>
      <c r="M9" s="1309">
        <v>80164</v>
      </c>
      <c r="N9" s="1310">
        <v>78492</v>
      </c>
      <c r="O9" s="1311">
        <f t="shared" ref="O9:O72" si="0">IF(SUM(N9)-SUM(M9)=0,"- ",SUM(N9)-SUM(M9))</f>
        <v>-1672</v>
      </c>
    </row>
    <row r="10" spans="1:15">
      <c r="A10" s="1280">
        <v>10</v>
      </c>
      <c r="E10" s="1302"/>
      <c r="F10" s="1308" t="s">
        <v>1070</v>
      </c>
      <c r="G10" s="1308" t="s">
        <v>1071</v>
      </c>
      <c r="H10" s="1308" t="s">
        <v>270</v>
      </c>
      <c r="I10" s="1296"/>
      <c r="J10" s="1293" t="s">
        <v>79</v>
      </c>
      <c r="K10" s="693" t="s">
        <v>1073</v>
      </c>
      <c r="L10" s="1304"/>
      <c r="M10" s="1309">
        <v>3529039</v>
      </c>
      <c r="N10" s="1310">
        <v>4119323</v>
      </c>
      <c r="O10" s="1311">
        <f t="shared" si="0"/>
        <v>590284</v>
      </c>
    </row>
    <row r="11" spans="1:15">
      <c r="A11" s="1280">
        <v>11</v>
      </c>
      <c r="E11" s="1302"/>
      <c r="F11" s="1308" t="s">
        <v>1070</v>
      </c>
      <c r="G11" s="1308" t="s">
        <v>1071</v>
      </c>
      <c r="H11" s="1308" t="s">
        <v>270</v>
      </c>
      <c r="I11" s="1296"/>
      <c r="J11" s="1293" t="s">
        <v>79</v>
      </c>
      <c r="K11" s="559" t="s">
        <v>1074</v>
      </c>
      <c r="L11" s="1304"/>
      <c r="M11" s="1304">
        <v>81039</v>
      </c>
      <c r="N11" s="1312">
        <v>152070</v>
      </c>
      <c r="O11" s="1313">
        <f t="shared" si="0"/>
        <v>71031</v>
      </c>
    </row>
    <row r="12" spans="1:15">
      <c r="A12" s="1280">
        <v>12</v>
      </c>
      <c r="E12" s="1302"/>
      <c r="F12" s="1308" t="s">
        <v>1070</v>
      </c>
      <c r="G12" s="1308" t="s">
        <v>1071</v>
      </c>
      <c r="H12" s="1308" t="s">
        <v>270</v>
      </c>
      <c r="I12" s="1296"/>
      <c r="J12" s="1293" t="s">
        <v>79</v>
      </c>
      <c r="K12" s="559" t="s">
        <v>751</v>
      </c>
      <c r="L12" s="1314"/>
      <c r="M12" s="1315">
        <v>19999</v>
      </c>
      <c r="N12" s="1316">
        <v>14999</v>
      </c>
      <c r="O12" s="1311">
        <f t="shared" si="0"/>
        <v>-5000</v>
      </c>
    </row>
    <row r="13" spans="1:15">
      <c r="A13" s="1280">
        <v>13</v>
      </c>
      <c r="E13" s="1302"/>
      <c r="F13" s="1308" t="s">
        <v>1070</v>
      </c>
      <c r="G13" s="1308" t="s">
        <v>1071</v>
      </c>
      <c r="H13" s="1308" t="s">
        <v>270</v>
      </c>
      <c r="I13" s="1296"/>
      <c r="J13" s="1293" t="s">
        <v>79</v>
      </c>
      <c r="K13" s="559" t="s">
        <v>752</v>
      </c>
      <c r="L13" s="1304"/>
      <c r="M13" s="1304" t="s">
        <v>1381</v>
      </c>
      <c r="N13" s="1312" t="s">
        <v>1381</v>
      </c>
      <c r="O13" s="1313" t="str">
        <f t="shared" si="0"/>
        <v xml:space="preserve">- </v>
      </c>
    </row>
    <row r="14" spans="1:15">
      <c r="A14" s="1280">
        <v>14</v>
      </c>
      <c r="E14" s="1302"/>
      <c r="F14" s="1308" t="s">
        <v>1070</v>
      </c>
      <c r="G14" s="1308" t="s">
        <v>1071</v>
      </c>
      <c r="H14" s="1308" t="s">
        <v>270</v>
      </c>
      <c r="I14" s="1296"/>
      <c r="J14" s="1293" t="s">
        <v>79</v>
      </c>
      <c r="K14" s="559" t="s">
        <v>1075</v>
      </c>
      <c r="L14" s="1304"/>
      <c r="M14" s="1309" t="s">
        <v>1381</v>
      </c>
      <c r="N14" s="1310" t="s">
        <v>1381</v>
      </c>
      <c r="O14" s="1311" t="str">
        <f t="shared" si="0"/>
        <v xml:space="preserve">- </v>
      </c>
    </row>
    <row r="15" spans="1:15">
      <c r="A15" s="1280">
        <v>15</v>
      </c>
      <c r="E15" s="1302"/>
      <c r="F15" s="1308" t="s">
        <v>1070</v>
      </c>
      <c r="G15" s="1308" t="s">
        <v>1071</v>
      </c>
      <c r="H15" s="1308" t="s">
        <v>270</v>
      </c>
      <c r="I15" s="1296"/>
      <c r="J15" s="1293" t="s">
        <v>79</v>
      </c>
      <c r="K15" s="1317" t="s">
        <v>754</v>
      </c>
      <c r="L15" s="1304"/>
      <c r="M15" s="1318">
        <v>10120</v>
      </c>
      <c r="N15" s="1319">
        <v>10400</v>
      </c>
      <c r="O15" s="1320">
        <f t="shared" si="0"/>
        <v>280</v>
      </c>
    </row>
    <row r="16" spans="1:15">
      <c r="A16" s="1280">
        <v>16</v>
      </c>
      <c r="E16" s="1302"/>
      <c r="F16" s="1308" t="s">
        <v>1070</v>
      </c>
      <c r="G16" s="1308" t="s">
        <v>1071</v>
      </c>
      <c r="H16" s="1308" t="s">
        <v>270</v>
      </c>
      <c r="I16" s="1296"/>
      <c r="J16" s="1293" t="s">
        <v>79</v>
      </c>
      <c r="K16" s="1321" t="s">
        <v>806</v>
      </c>
      <c r="L16" s="1304"/>
      <c r="M16" s="1322">
        <v>157387</v>
      </c>
      <c r="N16" s="1323">
        <v>137929</v>
      </c>
      <c r="O16" s="1324">
        <f t="shared" si="0"/>
        <v>-19458</v>
      </c>
    </row>
    <row r="17" spans="1:15">
      <c r="A17" s="1280">
        <v>17</v>
      </c>
      <c r="E17" s="1302"/>
      <c r="F17" s="1308" t="s">
        <v>1070</v>
      </c>
      <c r="G17" s="1308" t="s">
        <v>1071</v>
      </c>
      <c r="H17" s="1308" t="s">
        <v>270</v>
      </c>
      <c r="I17" s="1296"/>
      <c r="J17" s="1293" t="s">
        <v>79</v>
      </c>
      <c r="K17" s="1325" t="s">
        <v>1076</v>
      </c>
      <c r="L17" s="1304"/>
      <c r="M17" s="1326">
        <v>6467</v>
      </c>
      <c r="N17" s="1327">
        <v>5622</v>
      </c>
      <c r="O17" s="1328">
        <f t="shared" si="0"/>
        <v>-845</v>
      </c>
    </row>
    <row r="18" spans="1:15">
      <c r="A18" s="1280">
        <v>18</v>
      </c>
      <c r="E18" s="1302"/>
      <c r="F18" s="1308" t="s">
        <v>1070</v>
      </c>
      <c r="G18" s="1308" t="s">
        <v>1071</v>
      </c>
      <c r="H18" s="1308" t="s">
        <v>270</v>
      </c>
      <c r="I18" s="1296"/>
      <c r="J18" s="1293" t="s">
        <v>79</v>
      </c>
      <c r="K18" s="693" t="s">
        <v>1077</v>
      </c>
      <c r="L18" s="1304"/>
      <c r="M18" s="1309" t="s">
        <v>1381</v>
      </c>
      <c r="N18" s="1310">
        <v>12</v>
      </c>
      <c r="O18" s="1311">
        <f t="shared" si="0"/>
        <v>12</v>
      </c>
    </row>
    <row r="19" spans="1:15">
      <c r="A19" s="1280">
        <v>19</v>
      </c>
      <c r="E19" s="1302"/>
      <c r="F19" s="1308" t="s">
        <v>1070</v>
      </c>
      <c r="G19" s="1308" t="s">
        <v>1071</v>
      </c>
      <c r="H19" s="1308" t="s">
        <v>270</v>
      </c>
      <c r="I19" s="1296"/>
      <c r="J19" s="1293" t="s">
        <v>79</v>
      </c>
      <c r="K19" s="693" t="s">
        <v>1078</v>
      </c>
      <c r="L19" s="1304"/>
      <c r="M19" s="1309" t="s">
        <v>1381</v>
      </c>
      <c r="N19" s="1310" t="s">
        <v>1381</v>
      </c>
      <c r="O19" s="1311" t="str">
        <f t="shared" si="0"/>
        <v xml:space="preserve">- </v>
      </c>
    </row>
    <row r="20" spans="1:15">
      <c r="A20" s="1280">
        <v>20</v>
      </c>
      <c r="E20" s="1302"/>
      <c r="F20" s="1308" t="s">
        <v>1070</v>
      </c>
      <c r="G20" s="1308" t="s">
        <v>1071</v>
      </c>
      <c r="H20" s="1308" t="s">
        <v>270</v>
      </c>
      <c r="I20" s="1296"/>
      <c r="J20" s="1293" t="s">
        <v>79</v>
      </c>
      <c r="K20" s="693" t="s">
        <v>1079</v>
      </c>
      <c r="L20" s="1304"/>
      <c r="M20" s="1309" t="s">
        <v>1381</v>
      </c>
      <c r="N20" s="1310" t="s">
        <v>1381</v>
      </c>
      <c r="O20" s="1311" t="str">
        <f t="shared" si="0"/>
        <v xml:space="preserve">- </v>
      </c>
    </row>
    <row r="21" spans="1:15">
      <c r="A21" s="1280">
        <v>21</v>
      </c>
      <c r="E21" s="1302"/>
      <c r="F21" s="1308" t="s">
        <v>1070</v>
      </c>
      <c r="G21" s="1308" t="s">
        <v>1071</v>
      </c>
      <c r="H21" s="1308" t="s">
        <v>270</v>
      </c>
      <c r="I21" s="1296"/>
      <c r="J21" s="1293" t="s">
        <v>79</v>
      </c>
      <c r="K21" s="693" t="s">
        <v>1080</v>
      </c>
      <c r="L21" s="1304"/>
      <c r="M21" s="1329">
        <v>20241</v>
      </c>
      <c r="N21" s="1330">
        <v>13474</v>
      </c>
      <c r="O21" s="1331">
        <f t="shared" si="0"/>
        <v>-6767</v>
      </c>
    </row>
    <row r="22" spans="1:15">
      <c r="A22" s="1280">
        <v>22</v>
      </c>
      <c r="E22" s="1302"/>
      <c r="F22" s="1308" t="s">
        <v>1070</v>
      </c>
      <c r="G22" s="1308" t="s">
        <v>1071</v>
      </c>
      <c r="H22" s="1308" t="s">
        <v>270</v>
      </c>
      <c r="I22" s="1296"/>
      <c r="J22" s="1293" t="s">
        <v>79</v>
      </c>
      <c r="K22" s="693" t="s">
        <v>1081</v>
      </c>
      <c r="L22" s="1304"/>
      <c r="M22" s="1326">
        <v>130678</v>
      </c>
      <c r="N22" s="1327">
        <v>118818</v>
      </c>
      <c r="O22" s="1328">
        <f t="shared" si="0"/>
        <v>-11860</v>
      </c>
    </row>
    <row r="23" spans="1:15">
      <c r="A23" s="1280">
        <v>23</v>
      </c>
      <c r="E23" s="1302"/>
      <c r="F23" s="1308" t="s">
        <v>1070</v>
      </c>
      <c r="G23" s="1308" t="s">
        <v>1071</v>
      </c>
      <c r="H23" s="1308" t="s">
        <v>270</v>
      </c>
      <c r="I23" s="1296"/>
      <c r="J23" s="1293" t="s">
        <v>79</v>
      </c>
      <c r="K23" s="559" t="s">
        <v>1076</v>
      </c>
      <c r="L23" s="1304"/>
      <c r="M23" s="1309" t="s">
        <v>1381</v>
      </c>
      <c r="N23" s="1310" t="s">
        <v>1381</v>
      </c>
      <c r="O23" s="1311" t="str">
        <f t="shared" si="0"/>
        <v xml:space="preserve">- </v>
      </c>
    </row>
    <row r="24" spans="1:15">
      <c r="A24" s="1280">
        <v>24</v>
      </c>
      <c r="E24" s="1302"/>
      <c r="F24" s="1308" t="s">
        <v>1070</v>
      </c>
      <c r="G24" s="1308" t="s">
        <v>1071</v>
      </c>
      <c r="H24" s="1308" t="s">
        <v>270</v>
      </c>
      <c r="I24" s="1296"/>
      <c r="J24" s="1293" t="s">
        <v>79</v>
      </c>
      <c r="K24" s="693" t="s">
        <v>1082</v>
      </c>
      <c r="L24" s="1304"/>
      <c r="M24" s="1309" t="s">
        <v>1381</v>
      </c>
      <c r="N24" s="1310" t="s">
        <v>1381</v>
      </c>
      <c r="O24" s="1311" t="str">
        <f t="shared" si="0"/>
        <v xml:space="preserve">- </v>
      </c>
    </row>
    <row r="25" spans="1:15">
      <c r="A25" s="1280">
        <v>25</v>
      </c>
      <c r="E25" s="1302"/>
      <c r="F25" s="1308" t="s">
        <v>1070</v>
      </c>
      <c r="G25" s="1308" t="s">
        <v>1071</v>
      </c>
      <c r="H25" s="1308" t="s">
        <v>270</v>
      </c>
      <c r="I25" s="1296"/>
      <c r="J25" s="1293" t="s">
        <v>79</v>
      </c>
      <c r="K25" s="693" t="s">
        <v>1083</v>
      </c>
      <c r="L25" s="1304"/>
      <c r="M25" s="1309" t="s">
        <v>1381</v>
      </c>
      <c r="N25" s="1310" t="s">
        <v>1381</v>
      </c>
      <c r="O25" s="1311" t="str">
        <f t="shared" si="0"/>
        <v xml:space="preserve">- </v>
      </c>
    </row>
    <row r="26" spans="1:15">
      <c r="A26" s="1280">
        <v>26</v>
      </c>
      <c r="E26" s="1302"/>
      <c r="F26" s="1308" t="s">
        <v>1070</v>
      </c>
      <c r="G26" s="1308" t="s">
        <v>1071</v>
      </c>
      <c r="H26" s="1308" t="s">
        <v>270</v>
      </c>
      <c r="I26" s="1296"/>
      <c r="J26" s="1293" t="s">
        <v>79</v>
      </c>
      <c r="K26" s="1332" t="s">
        <v>1084</v>
      </c>
      <c r="L26" s="1304"/>
      <c r="M26" s="1318" t="s">
        <v>1381</v>
      </c>
      <c r="N26" s="1319" t="s">
        <v>1381</v>
      </c>
      <c r="O26" s="1320" t="str">
        <f t="shared" si="0"/>
        <v xml:space="preserve">- </v>
      </c>
    </row>
    <row r="27" spans="1:15">
      <c r="A27" s="1280">
        <v>27</v>
      </c>
      <c r="E27" s="1302"/>
      <c r="F27" s="1308" t="s">
        <v>1070</v>
      </c>
      <c r="G27" s="1308" t="s">
        <v>1071</v>
      </c>
      <c r="H27" s="1308" t="s">
        <v>270</v>
      </c>
      <c r="I27" s="1296"/>
      <c r="J27" s="1293" t="s">
        <v>79</v>
      </c>
      <c r="K27" s="1321" t="s">
        <v>755</v>
      </c>
      <c r="L27" s="1304"/>
      <c r="M27" s="1322">
        <v>12147</v>
      </c>
      <c r="N27" s="1323">
        <v>2079</v>
      </c>
      <c r="O27" s="1324">
        <f t="shared" si="0"/>
        <v>-10068</v>
      </c>
    </row>
    <row r="28" spans="1:15">
      <c r="A28" s="1280">
        <v>28</v>
      </c>
      <c r="E28" s="1302"/>
      <c r="F28" s="1308" t="s">
        <v>1070</v>
      </c>
      <c r="G28" s="1308" t="s">
        <v>1071</v>
      </c>
      <c r="H28" s="1308" t="s">
        <v>270</v>
      </c>
      <c r="I28" s="1296"/>
      <c r="J28" s="1293" t="s">
        <v>79</v>
      </c>
      <c r="K28" s="1321" t="s">
        <v>810</v>
      </c>
      <c r="L28" s="1304"/>
      <c r="M28" s="1322">
        <v>2380625</v>
      </c>
      <c r="N28" s="1323">
        <v>2463245</v>
      </c>
      <c r="O28" s="1324">
        <f t="shared" si="0"/>
        <v>82620</v>
      </c>
    </row>
    <row r="29" spans="1:15">
      <c r="A29" s="1280">
        <v>29</v>
      </c>
      <c r="E29" s="1302"/>
      <c r="F29" s="1308" t="s">
        <v>1070</v>
      </c>
      <c r="G29" s="1308" t="s">
        <v>1071</v>
      </c>
      <c r="H29" s="1308" t="s">
        <v>270</v>
      </c>
      <c r="I29" s="1296"/>
      <c r="J29" s="1293" t="s">
        <v>79</v>
      </c>
      <c r="K29" s="1325" t="s">
        <v>568</v>
      </c>
      <c r="L29" s="1304"/>
      <c r="M29" s="1326">
        <v>187008</v>
      </c>
      <c r="N29" s="1327">
        <v>163323</v>
      </c>
      <c r="O29" s="1328">
        <f t="shared" si="0"/>
        <v>-23685</v>
      </c>
    </row>
    <row r="30" spans="1:15">
      <c r="A30" s="1280">
        <v>30</v>
      </c>
      <c r="E30" s="1302"/>
      <c r="F30" s="1308" t="s">
        <v>1070</v>
      </c>
      <c r="G30" s="1308" t="s">
        <v>1071</v>
      </c>
      <c r="H30" s="1308" t="s">
        <v>270</v>
      </c>
      <c r="I30" s="1296"/>
      <c r="J30" s="1293" t="s">
        <v>79</v>
      </c>
      <c r="K30" s="693" t="s">
        <v>569</v>
      </c>
      <c r="L30" s="1304"/>
      <c r="M30" s="1309">
        <v>374191</v>
      </c>
      <c r="N30" s="1310">
        <v>365453</v>
      </c>
      <c r="O30" s="1311">
        <f t="shared" si="0"/>
        <v>-8738</v>
      </c>
    </row>
    <row r="31" spans="1:15">
      <c r="A31" s="1280">
        <v>31</v>
      </c>
      <c r="E31" s="1302"/>
      <c r="F31" s="1308" t="s">
        <v>1070</v>
      </c>
      <c r="G31" s="1308" t="s">
        <v>1071</v>
      </c>
      <c r="H31" s="1308" t="s">
        <v>270</v>
      </c>
      <c r="I31" s="1296"/>
      <c r="J31" s="1293" t="s">
        <v>79</v>
      </c>
      <c r="K31" s="693" t="s">
        <v>570</v>
      </c>
      <c r="L31" s="1304"/>
      <c r="M31" s="1309" t="s">
        <v>1381</v>
      </c>
      <c r="N31" s="1310" t="s">
        <v>1381</v>
      </c>
      <c r="O31" s="1311" t="str">
        <f t="shared" si="0"/>
        <v xml:space="preserve">- </v>
      </c>
    </row>
    <row r="32" spans="1:15">
      <c r="A32" s="1280">
        <v>32</v>
      </c>
      <c r="E32" s="1302"/>
      <c r="F32" s="1308" t="s">
        <v>1070</v>
      </c>
      <c r="G32" s="1308" t="s">
        <v>1071</v>
      </c>
      <c r="H32" s="1308" t="s">
        <v>270</v>
      </c>
      <c r="I32" s="1296"/>
      <c r="J32" s="1293" t="s">
        <v>79</v>
      </c>
      <c r="K32" s="693" t="s">
        <v>571</v>
      </c>
      <c r="L32" s="1304"/>
      <c r="M32" s="1309">
        <v>467959</v>
      </c>
      <c r="N32" s="1310">
        <v>524890</v>
      </c>
      <c r="O32" s="1311">
        <f t="shared" si="0"/>
        <v>56931</v>
      </c>
    </row>
    <row r="33" spans="1:15">
      <c r="A33" s="1280">
        <v>33</v>
      </c>
      <c r="E33" s="1302"/>
      <c r="F33" s="1308" t="s">
        <v>1070</v>
      </c>
      <c r="G33" s="1308" t="s">
        <v>1071</v>
      </c>
      <c r="H33" s="1308" t="s">
        <v>270</v>
      </c>
      <c r="I33" s="1296"/>
      <c r="J33" s="1293" t="s">
        <v>79</v>
      </c>
      <c r="K33" s="693" t="s">
        <v>572</v>
      </c>
      <c r="L33" s="1304"/>
      <c r="M33" s="1309">
        <v>254688</v>
      </c>
      <c r="N33" s="1310">
        <v>249507</v>
      </c>
      <c r="O33" s="1311">
        <f t="shared" si="0"/>
        <v>-5181</v>
      </c>
    </row>
    <row r="34" spans="1:15">
      <c r="A34" s="1280">
        <v>34</v>
      </c>
      <c r="E34" s="1302"/>
      <c r="F34" s="1308" t="s">
        <v>1070</v>
      </c>
      <c r="G34" s="1308" t="s">
        <v>1071</v>
      </c>
      <c r="H34" s="1308" t="s">
        <v>270</v>
      </c>
      <c r="I34" s="1296"/>
      <c r="J34" s="1293" t="s">
        <v>79</v>
      </c>
      <c r="K34" s="693" t="s">
        <v>760</v>
      </c>
      <c r="L34" s="1304"/>
      <c r="M34" s="1309">
        <v>1096777</v>
      </c>
      <c r="N34" s="1310">
        <v>1160070</v>
      </c>
      <c r="O34" s="1311">
        <f t="shared" si="0"/>
        <v>63293</v>
      </c>
    </row>
    <row r="35" spans="1:15">
      <c r="A35" s="1280">
        <v>35</v>
      </c>
      <c r="E35" s="1302"/>
      <c r="F35" s="1308" t="s">
        <v>1070</v>
      </c>
      <c r="G35" s="1308" t="s">
        <v>1071</v>
      </c>
      <c r="H35" s="1308" t="s">
        <v>270</v>
      </c>
      <c r="I35" s="1296"/>
      <c r="J35" s="1293" t="s">
        <v>79</v>
      </c>
      <c r="K35" s="1317" t="s">
        <v>1085</v>
      </c>
      <c r="L35" s="1304"/>
      <c r="M35" s="1318" t="s">
        <v>1381</v>
      </c>
      <c r="N35" s="1319" t="s">
        <v>1381</v>
      </c>
      <c r="O35" s="1320" t="str">
        <f t="shared" si="0"/>
        <v xml:space="preserve">- </v>
      </c>
    </row>
    <row r="36" spans="1:15">
      <c r="A36" s="1280">
        <v>36</v>
      </c>
      <c r="E36" s="1302"/>
      <c r="F36" s="1308" t="s">
        <v>1070</v>
      </c>
      <c r="G36" s="1308" t="s">
        <v>1071</v>
      </c>
      <c r="H36" s="1308" t="s">
        <v>270</v>
      </c>
      <c r="I36" s="1296"/>
      <c r="J36" s="1293" t="s">
        <v>79</v>
      </c>
      <c r="K36" s="1321" t="s">
        <v>1086</v>
      </c>
      <c r="L36" s="1304"/>
      <c r="M36" s="1322">
        <v>11206449</v>
      </c>
      <c r="N36" s="1323">
        <v>11691342</v>
      </c>
      <c r="O36" s="1324">
        <f t="shared" si="0"/>
        <v>484893</v>
      </c>
    </row>
    <row r="37" spans="1:15">
      <c r="A37" s="1280">
        <v>37</v>
      </c>
      <c r="E37" s="1302"/>
      <c r="F37" s="1308" t="s">
        <v>1070</v>
      </c>
      <c r="G37" s="1308" t="s">
        <v>1071</v>
      </c>
      <c r="H37" s="1308" t="s">
        <v>270</v>
      </c>
      <c r="I37" s="1296"/>
      <c r="J37" s="1293" t="s">
        <v>79</v>
      </c>
      <c r="K37" s="1325" t="s">
        <v>1087</v>
      </c>
      <c r="L37" s="1304"/>
      <c r="M37" s="1326">
        <v>8394</v>
      </c>
      <c r="N37" s="1327">
        <v>10096</v>
      </c>
      <c r="O37" s="1328">
        <f t="shared" si="0"/>
        <v>1702</v>
      </c>
    </row>
    <row r="38" spans="1:15">
      <c r="A38" s="1280">
        <v>38</v>
      </c>
      <c r="E38" s="1302"/>
      <c r="F38" s="1308" t="s">
        <v>1070</v>
      </c>
      <c r="G38" s="1308" t="s">
        <v>1071</v>
      </c>
      <c r="H38" s="1308" t="s">
        <v>270</v>
      </c>
      <c r="I38" s="1296"/>
      <c r="J38" s="1293" t="s">
        <v>79</v>
      </c>
      <c r="K38" s="693" t="s">
        <v>1088</v>
      </c>
      <c r="L38" s="1304"/>
      <c r="M38" s="1309">
        <v>146944</v>
      </c>
      <c r="N38" s="1310">
        <v>158461</v>
      </c>
      <c r="O38" s="1311">
        <f t="shared" si="0"/>
        <v>11517</v>
      </c>
    </row>
    <row r="39" spans="1:15">
      <c r="A39" s="1280">
        <v>39</v>
      </c>
      <c r="E39" s="1302"/>
      <c r="F39" s="1308" t="s">
        <v>1070</v>
      </c>
      <c r="G39" s="1308" t="s">
        <v>1071</v>
      </c>
      <c r="H39" s="1308" t="s">
        <v>270</v>
      </c>
      <c r="I39" s="1296"/>
      <c r="J39" s="1293" t="s">
        <v>79</v>
      </c>
      <c r="K39" s="693" t="s">
        <v>1089</v>
      </c>
      <c r="L39" s="1304"/>
      <c r="M39" s="1309">
        <v>10258840</v>
      </c>
      <c r="N39" s="1310">
        <v>10620393</v>
      </c>
      <c r="O39" s="1311">
        <f t="shared" si="0"/>
        <v>361553</v>
      </c>
    </row>
    <row r="40" spans="1:15">
      <c r="A40" s="1280">
        <v>40</v>
      </c>
      <c r="E40" s="1302"/>
      <c r="F40" s="1308" t="s">
        <v>1070</v>
      </c>
      <c r="G40" s="1308" t="s">
        <v>1071</v>
      </c>
      <c r="H40" s="1308" t="s">
        <v>270</v>
      </c>
      <c r="I40" s="1296"/>
      <c r="J40" s="1293" t="s">
        <v>79</v>
      </c>
      <c r="K40" s="693" t="s">
        <v>1090</v>
      </c>
      <c r="L40" s="1304"/>
      <c r="M40" s="1309">
        <v>792270</v>
      </c>
      <c r="N40" s="1310">
        <v>902391</v>
      </c>
      <c r="O40" s="1311">
        <f t="shared" si="0"/>
        <v>110121</v>
      </c>
    </row>
    <row r="41" spans="1:15">
      <c r="A41" s="1280">
        <v>41</v>
      </c>
      <c r="E41" s="1302"/>
      <c r="F41" s="1308" t="s">
        <v>1070</v>
      </c>
      <c r="G41" s="1308" t="s">
        <v>1071</v>
      </c>
      <c r="H41" s="1308" t="s">
        <v>270</v>
      </c>
      <c r="I41" s="1296"/>
      <c r="J41" s="1293" t="s">
        <v>79</v>
      </c>
      <c r="K41" s="693" t="s">
        <v>1091</v>
      </c>
      <c r="L41" s="1304"/>
      <c r="M41" s="1309" t="s">
        <v>1381</v>
      </c>
      <c r="N41" s="1310" t="s">
        <v>1381</v>
      </c>
      <c r="O41" s="1311" t="str">
        <f t="shared" si="0"/>
        <v xml:space="preserve">- </v>
      </c>
    </row>
    <row r="42" spans="1:15">
      <c r="A42" s="1280">
        <v>42</v>
      </c>
      <c r="E42" s="1302"/>
      <c r="F42" s="1308" t="s">
        <v>1070</v>
      </c>
      <c r="G42" s="1308" t="s">
        <v>1071</v>
      </c>
      <c r="H42" s="1308" t="s">
        <v>270</v>
      </c>
      <c r="I42" s="1296"/>
      <c r="J42" s="1293" t="s">
        <v>79</v>
      </c>
      <c r="K42" s="693" t="s">
        <v>1092</v>
      </c>
      <c r="L42" s="1304"/>
      <c r="M42" s="1309" t="s">
        <v>1381</v>
      </c>
      <c r="N42" s="1310" t="s">
        <v>1381</v>
      </c>
      <c r="O42" s="1311" t="str">
        <f t="shared" si="0"/>
        <v xml:space="preserve">- </v>
      </c>
    </row>
    <row r="43" spans="1:15">
      <c r="A43" s="1280">
        <v>43</v>
      </c>
      <c r="E43" s="1302"/>
      <c r="F43" s="1308" t="s">
        <v>1070</v>
      </c>
      <c r="G43" s="1308" t="s">
        <v>1071</v>
      </c>
      <c r="H43" s="1308" t="s">
        <v>270</v>
      </c>
      <c r="I43" s="1296"/>
      <c r="J43" s="1293" t="s">
        <v>79</v>
      </c>
      <c r="K43" s="1317" t="s">
        <v>1093</v>
      </c>
      <c r="L43" s="1304"/>
      <c r="M43" s="1318" t="s">
        <v>1381</v>
      </c>
      <c r="N43" s="1319" t="s">
        <v>1381</v>
      </c>
      <c r="O43" s="1320" t="str">
        <f t="shared" si="0"/>
        <v xml:space="preserve">- </v>
      </c>
    </row>
    <row r="44" spans="1:15">
      <c r="A44" s="1280">
        <v>44</v>
      </c>
      <c r="E44" s="1302"/>
      <c r="F44" s="1308" t="s">
        <v>1070</v>
      </c>
      <c r="G44" s="1308" t="s">
        <v>1071</v>
      </c>
      <c r="H44" s="1308" t="s">
        <v>270</v>
      </c>
      <c r="I44" s="1296"/>
      <c r="J44" s="1293" t="s">
        <v>79</v>
      </c>
      <c r="K44" s="1321" t="s">
        <v>767</v>
      </c>
      <c r="L44" s="1304"/>
      <c r="M44" s="1322">
        <v>6725</v>
      </c>
      <c r="N44" s="1323">
        <v>5970</v>
      </c>
      <c r="O44" s="1324">
        <f t="shared" si="0"/>
        <v>-755</v>
      </c>
    </row>
    <row r="45" spans="1:15">
      <c r="A45" s="1280">
        <v>45</v>
      </c>
      <c r="E45" s="1302"/>
      <c r="F45" s="1308" t="s">
        <v>1070</v>
      </c>
      <c r="G45" s="1308" t="s">
        <v>1071</v>
      </c>
      <c r="H45" s="1308" t="s">
        <v>270</v>
      </c>
      <c r="I45" s="1296"/>
      <c r="J45" s="1293" t="s">
        <v>79</v>
      </c>
      <c r="K45" s="1325" t="s">
        <v>1094</v>
      </c>
      <c r="L45" s="1304"/>
      <c r="M45" s="1326">
        <v>5978</v>
      </c>
      <c r="N45" s="1327">
        <v>4862</v>
      </c>
      <c r="O45" s="1328">
        <f t="shared" si="0"/>
        <v>-1116</v>
      </c>
    </row>
    <row r="46" spans="1:15">
      <c r="A46" s="1280">
        <v>46</v>
      </c>
      <c r="E46" s="1302"/>
      <c r="F46" s="1308" t="s">
        <v>1070</v>
      </c>
      <c r="G46" s="1308" t="s">
        <v>1071</v>
      </c>
      <c r="H46" s="1308" t="s">
        <v>270</v>
      </c>
      <c r="I46" s="1296"/>
      <c r="J46" s="1293" t="s">
        <v>79</v>
      </c>
      <c r="K46" s="693" t="s">
        <v>1095</v>
      </c>
      <c r="L46" s="1304"/>
      <c r="M46" s="1309" t="s">
        <v>1381</v>
      </c>
      <c r="N46" s="1310" t="s">
        <v>1381</v>
      </c>
      <c r="O46" s="1311" t="str">
        <f t="shared" si="0"/>
        <v xml:space="preserve">- </v>
      </c>
    </row>
    <row r="47" spans="1:15">
      <c r="A47" s="1280">
        <v>47</v>
      </c>
      <c r="E47" s="1302"/>
      <c r="F47" s="1308" t="s">
        <v>1070</v>
      </c>
      <c r="G47" s="1308" t="s">
        <v>1071</v>
      </c>
      <c r="H47" s="1308" t="s">
        <v>270</v>
      </c>
      <c r="I47" s="1296"/>
      <c r="J47" s="1293" t="s">
        <v>79</v>
      </c>
      <c r="K47" s="693" t="s">
        <v>1096</v>
      </c>
      <c r="L47" s="1304"/>
      <c r="M47" s="1309" t="s">
        <v>1381</v>
      </c>
      <c r="N47" s="1310">
        <v>2</v>
      </c>
      <c r="O47" s="1311">
        <f t="shared" si="0"/>
        <v>2</v>
      </c>
    </row>
    <row r="48" spans="1:15">
      <c r="A48" s="1280">
        <v>48</v>
      </c>
      <c r="E48" s="1302"/>
      <c r="F48" s="1308" t="s">
        <v>1070</v>
      </c>
      <c r="G48" s="1308" t="s">
        <v>1071</v>
      </c>
      <c r="H48" s="1308" t="s">
        <v>270</v>
      </c>
      <c r="I48" s="1296"/>
      <c r="J48" s="1293" t="s">
        <v>79</v>
      </c>
      <c r="K48" s="1332" t="s">
        <v>1097</v>
      </c>
      <c r="L48" s="1304"/>
      <c r="M48" s="1318">
        <v>747</v>
      </c>
      <c r="N48" s="1319">
        <v>1105</v>
      </c>
      <c r="O48" s="1320">
        <f t="shared" si="0"/>
        <v>358</v>
      </c>
    </row>
    <row r="49" spans="1:15">
      <c r="A49" s="1280">
        <v>49</v>
      </c>
      <c r="E49" s="1302"/>
      <c r="F49" s="1308" t="s">
        <v>1070</v>
      </c>
      <c r="G49" s="1308" t="s">
        <v>1071</v>
      </c>
      <c r="H49" s="1308" t="s">
        <v>270</v>
      </c>
      <c r="I49" s="1296"/>
      <c r="J49" s="1293" t="s">
        <v>79</v>
      </c>
      <c r="K49" s="1321" t="s">
        <v>816</v>
      </c>
      <c r="L49" s="1304"/>
      <c r="M49" s="1322">
        <v>166114</v>
      </c>
      <c r="N49" s="1323">
        <v>191539</v>
      </c>
      <c r="O49" s="1324">
        <f t="shared" si="0"/>
        <v>25425</v>
      </c>
    </row>
    <row r="50" spans="1:15">
      <c r="A50" s="1280">
        <v>50</v>
      </c>
      <c r="E50" s="1302"/>
      <c r="F50" s="1308" t="s">
        <v>1070</v>
      </c>
      <c r="G50" s="1308" t="s">
        <v>1071</v>
      </c>
      <c r="H50" s="1308" t="s">
        <v>270</v>
      </c>
      <c r="I50" s="1296"/>
      <c r="J50" s="1293" t="s">
        <v>79</v>
      </c>
      <c r="K50" s="1325" t="s">
        <v>1098</v>
      </c>
      <c r="L50" s="1304"/>
      <c r="M50" s="1326" t="s">
        <v>1381</v>
      </c>
      <c r="N50" s="1327" t="s">
        <v>1381</v>
      </c>
      <c r="O50" s="1328" t="str">
        <f t="shared" si="0"/>
        <v xml:space="preserve">- </v>
      </c>
    </row>
    <row r="51" spans="1:15">
      <c r="A51" s="1280">
        <v>51</v>
      </c>
      <c r="E51" s="1302"/>
      <c r="F51" s="1308" t="s">
        <v>1070</v>
      </c>
      <c r="G51" s="1308" t="s">
        <v>1071</v>
      </c>
      <c r="H51" s="1308" t="s">
        <v>270</v>
      </c>
      <c r="I51" s="1296"/>
      <c r="J51" s="1293" t="s">
        <v>79</v>
      </c>
      <c r="K51" s="693" t="s">
        <v>1099</v>
      </c>
      <c r="L51" s="1304"/>
      <c r="M51" s="1318" t="s">
        <v>1381</v>
      </c>
      <c r="N51" s="1319" t="s">
        <v>1381</v>
      </c>
      <c r="O51" s="1320" t="str">
        <f t="shared" si="0"/>
        <v xml:space="preserve">- </v>
      </c>
    </row>
    <row r="52" spans="1:15">
      <c r="A52" s="1280">
        <v>52</v>
      </c>
      <c r="E52" s="1302"/>
      <c r="F52" s="1308" t="s">
        <v>1070</v>
      </c>
      <c r="G52" s="1308" t="s">
        <v>1071</v>
      </c>
      <c r="H52" s="1308" t="s">
        <v>270</v>
      </c>
      <c r="I52" s="1296"/>
      <c r="J52" s="1293" t="s">
        <v>79</v>
      </c>
      <c r="K52" s="693" t="s">
        <v>1100</v>
      </c>
      <c r="L52" s="1304"/>
      <c r="M52" s="1318">
        <v>1013</v>
      </c>
      <c r="N52" s="1319">
        <v>899</v>
      </c>
      <c r="O52" s="1320">
        <f t="shared" si="0"/>
        <v>-114</v>
      </c>
    </row>
    <row r="53" spans="1:15">
      <c r="A53" s="1280">
        <v>53</v>
      </c>
      <c r="E53" s="1302"/>
      <c r="F53" s="1308" t="s">
        <v>1070</v>
      </c>
      <c r="G53" s="1308" t="s">
        <v>1071</v>
      </c>
      <c r="H53" s="1308" t="s">
        <v>270</v>
      </c>
      <c r="I53" s="1296"/>
      <c r="J53" s="1293" t="s">
        <v>79</v>
      </c>
      <c r="K53" s="693" t="s">
        <v>1101</v>
      </c>
      <c r="L53" s="1304"/>
      <c r="M53" s="1318">
        <v>12439</v>
      </c>
      <c r="N53" s="1319">
        <v>12593</v>
      </c>
      <c r="O53" s="1320">
        <f t="shared" si="0"/>
        <v>154</v>
      </c>
    </row>
    <row r="54" spans="1:15">
      <c r="A54" s="1280">
        <v>54</v>
      </c>
      <c r="E54" s="1302"/>
      <c r="F54" s="1308" t="s">
        <v>1070</v>
      </c>
      <c r="G54" s="1308" t="s">
        <v>1071</v>
      </c>
      <c r="H54" s="1308" t="s">
        <v>270</v>
      </c>
      <c r="I54" s="1296"/>
      <c r="J54" s="1293" t="s">
        <v>79</v>
      </c>
      <c r="K54" s="693" t="s">
        <v>1102</v>
      </c>
      <c r="L54" s="1304"/>
      <c r="M54" s="1318">
        <v>3514</v>
      </c>
      <c r="N54" s="1319">
        <v>4202</v>
      </c>
      <c r="O54" s="1320">
        <f t="shared" si="0"/>
        <v>688</v>
      </c>
    </row>
    <row r="55" spans="1:15">
      <c r="A55" s="1280">
        <v>55</v>
      </c>
      <c r="E55" s="1302"/>
      <c r="F55" s="1308" t="s">
        <v>1070</v>
      </c>
      <c r="G55" s="1308" t="s">
        <v>1071</v>
      </c>
      <c r="H55" s="1308" t="s">
        <v>270</v>
      </c>
      <c r="I55" s="1296"/>
      <c r="J55" s="1293" t="s">
        <v>79</v>
      </c>
      <c r="K55" s="693" t="s">
        <v>1103</v>
      </c>
      <c r="L55" s="1304"/>
      <c r="M55" s="1318">
        <v>6</v>
      </c>
      <c r="N55" s="1319">
        <v>87</v>
      </c>
      <c r="O55" s="1320">
        <f t="shared" si="0"/>
        <v>81</v>
      </c>
    </row>
    <row r="56" spans="1:15">
      <c r="A56" s="1280">
        <v>56</v>
      </c>
      <c r="E56" s="1302"/>
      <c r="F56" s="1308" t="s">
        <v>1070</v>
      </c>
      <c r="G56" s="1308" t="s">
        <v>1071</v>
      </c>
      <c r="H56" s="1308" t="s">
        <v>270</v>
      </c>
      <c r="I56" s="1296"/>
      <c r="J56" s="1293" t="s">
        <v>79</v>
      </c>
      <c r="K56" s="693" t="s">
        <v>1104</v>
      </c>
      <c r="L56" s="1304"/>
      <c r="M56" s="1318">
        <v>46160</v>
      </c>
      <c r="N56" s="1319">
        <v>56533</v>
      </c>
      <c r="O56" s="1320">
        <f t="shared" si="0"/>
        <v>10373</v>
      </c>
    </row>
    <row r="57" spans="1:15">
      <c r="A57" s="1280">
        <v>57</v>
      </c>
      <c r="E57" s="1302"/>
      <c r="F57" s="1308" t="s">
        <v>1070</v>
      </c>
      <c r="G57" s="1308" t="s">
        <v>1071</v>
      </c>
      <c r="H57" s="1308" t="s">
        <v>270</v>
      </c>
      <c r="I57" s="1296"/>
      <c r="J57" s="1293" t="s">
        <v>79</v>
      </c>
      <c r="K57" s="693" t="s">
        <v>1105</v>
      </c>
      <c r="L57" s="1304"/>
      <c r="M57" s="1309">
        <v>85957</v>
      </c>
      <c r="N57" s="1310">
        <v>86787</v>
      </c>
      <c r="O57" s="1311">
        <f t="shared" si="0"/>
        <v>830</v>
      </c>
    </row>
    <row r="58" spans="1:15">
      <c r="A58" s="1280">
        <v>58</v>
      </c>
      <c r="E58" s="1302"/>
      <c r="F58" s="1308" t="s">
        <v>1070</v>
      </c>
      <c r="G58" s="1308" t="s">
        <v>1071</v>
      </c>
      <c r="H58" s="1308" t="s">
        <v>270</v>
      </c>
      <c r="I58" s="1296"/>
      <c r="J58" s="1293" t="s">
        <v>79</v>
      </c>
      <c r="K58" s="693" t="s">
        <v>1106</v>
      </c>
      <c r="L58" s="1304"/>
      <c r="M58" s="1309" t="s">
        <v>1381</v>
      </c>
      <c r="N58" s="1310" t="s">
        <v>1381</v>
      </c>
      <c r="O58" s="1311" t="str">
        <f t="shared" si="0"/>
        <v xml:space="preserve">- </v>
      </c>
    </row>
    <row r="59" spans="1:15">
      <c r="A59" s="1280">
        <v>59</v>
      </c>
      <c r="E59" s="1302"/>
      <c r="F59" s="1308" t="s">
        <v>1070</v>
      </c>
      <c r="G59" s="1308" t="s">
        <v>1071</v>
      </c>
      <c r="H59" s="1308" t="s">
        <v>270</v>
      </c>
      <c r="I59" s="1296"/>
      <c r="J59" s="1293" t="s">
        <v>79</v>
      </c>
      <c r="K59" s="693" t="s">
        <v>1107</v>
      </c>
      <c r="L59" s="1304"/>
      <c r="M59" s="1309" t="s">
        <v>1381</v>
      </c>
      <c r="N59" s="1310" t="s">
        <v>1381</v>
      </c>
      <c r="O59" s="1311" t="str">
        <f t="shared" si="0"/>
        <v xml:space="preserve">- </v>
      </c>
    </row>
    <row r="60" spans="1:15">
      <c r="A60" s="1280">
        <v>60</v>
      </c>
      <c r="E60" s="1302"/>
      <c r="F60" s="1308" t="s">
        <v>1070</v>
      </c>
      <c r="G60" s="1308" t="s">
        <v>1071</v>
      </c>
      <c r="H60" s="1308" t="s">
        <v>270</v>
      </c>
      <c r="I60" s="1296"/>
      <c r="J60" s="1293" t="s">
        <v>79</v>
      </c>
      <c r="K60" s="693" t="s">
        <v>1108</v>
      </c>
      <c r="L60" s="1304"/>
      <c r="M60" s="1318" t="s">
        <v>1381</v>
      </c>
      <c r="N60" s="1319" t="s">
        <v>1381</v>
      </c>
      <c r="O60" s="1320" t="str">
        <f t="shared" si="0"/>
        <v xml:space="preserve">- </v>
      </c>
    </row>
    <row r="61" spans="1:15">
      <c r="A61" s="1280">
        <v>61</v>
      </c>
      <c r="E61" s="1302"/>
      <c r="F61" s="1308" t="s">
        <v>1070</v>
      </c>
      <c r="G61" s="1308" t="s">
        <v>1071</v>
      </c>
      <c r="H61" s="1308" t="s">
        <v>270</v>
      </c>
      <c r="I61" s="1296"/>
      <c r="J61" s="1293" t="s">
        <v>79</v>
      </c>
      <c r="K61" s="693" t="s">
        <v>1109</v>
      </c>
      <c r="L61" s="1304"/>
      <c r="M61" s="1309" t="s">
        <v>1381</v>
      </c>
      <c r="N61" s="1310" t="s">
        <v>1381</v>
      </c>
      <c r="O61" s="1311" t="str">
        <f t="shared" si="0"/>
        <v xml:space="preserve">- </v>
      </c>
    </row>
    <row r="62" spans="1:15">
      <c r="A62" s="1280">
        <v>62</v>
      </c>
      <c r="E62" s="1302"/>
      <c r="F62" s="1308" t="s">
        <v>1070</v>
      </c>
      <c r="G62" s="1308" t="s">
        <v>1071</v>
      </c>
      <c r="H62" s="1308" t="s">
        <v>270</v>
      </c>
      <c r="I62" s="1296"/>
      <c r="J62" s="1293" t="s">
        <v>79</v>
      </c>
      <c r="K62" s="693" t="s">
        <v>1110</v>
      </c>
      <c r="L62" s="1304"/>
      <c r="M62" s="1309" t="s">
        <v>1381</v>
      </c>
      <c r="N62" s="1310" t="s">
        <v>1381</v>
      </c>
      <c r="O62" s="1311" t="str">
        <f t="shared" si="0"/>
        <v xml:space="preserve">- </v>
      </c>
    </row>
    <row r="63" spans="1:15">
      <c r="A63" s="1280">
        <v>63</v>
      </c>
      <c r="E63" s="1302"/>
      <c r="F63" s="1308" t="s">
        <v>1070</v>
      </c>
      <c r="G63" s="1308" t="s">
        <v>1071</v>
      </c>
      <c r="H63" s="1308" t="s">
        <v>270</v>
      </c>
      <c r="I63" s="1296"/>
      <c r="J63" s="1293" t="s">
        <v>79</v>
      </c>
      <c r="K63" s="693" t="s">
        <v>1111</v>
      </c>
      <c r="L63" s="1304"/>
      <c r="M63" s="1309" t="s">
        <v>1381</v>
      </c>
      <c r="N63" s="1310" t="s">
        <v>1381</v>
      </c>
      <c r="O63" s="1311" t="str">
        <f t="shared" si="0"/>
        <v xml:space="preserve">- </v>
      </c>
    </row>
    <row r="64" spans="1:15">
      <c r="A64" s="1280">
        <v>64</v>
      </c>
      <c r="E64" s="1302"/>
      <c r="F64" s="1308" t="s">
        <v>1070</v>
      </c>
      <c r="G64" s="1308" t="s">
        <v>1071</v>
      </c>
      <c r="H64" s="1308" t="s">
        <v>270</v>
      </c>
      <c r="I64" s="1296"/>
      <c r="J64" s="1293" t="s">
        <v>79</v>
      </c>
      <c r="K64" s="1332" t="s">
        <v>1112</v>
      </c>
      <c r="L64" s="1304"/>
      <c r="M64" s="1318" t="s">
        <v>1381</v>
      </c>
      <c r="N64" s="1319" t="s">
        <v>1381</v>
      </c>
      <c r="O64" s="1320" t="str">
        <f t="shared" si="0"/>
        <v xml:space="preserve">- </v>
      </c>
    </row>
    <row r="65" spans="1:15">
      <c r="A65" s="1280">
        <v>65</v>
      </c>
      <c r="E65" s="1302"/>
      <c r="F65" s="1308" t="s">
        <v>1070</v>
      </c>
      <c r="G65" s="1308" t="s">
        <v>1071</v>
      </c>
      <c r="H65" s="1308" t="s">
        <v>270</v>
      </c>
      <c r="I65" s="1296"/>
      <c r="J65" s="1293" t="s">
        <v>79</v>
      </c>
      <c r="K65" s="1332" t="s">
        <v>1113</v>
      </c>
      <c r="L65" s="1304"/>
      <c r="M65" s="1318">
        <v>17022</v>
      </c>
      <c r="N65" s="1319">
        <v>30435</v>
      </c>
      <c r="O65" s="1320">
        <f t="shared" si="0"/>
        <v>13413</v>
      </c>
    </row>
    <row r="66" spans="1:15">
      <c r="A66" s="1280">
        <v>66</v>
      </c>
      <c r="E66" s="1302"/>
      <c r="F66" s="1308" t="s">
        <v>1070</v>
      </c>
      <c r="G66" s="1308" t="s">
        <v>1071</v>
      </c>
      <c r="H66" s="1308" t="s">
        <v>270</v>
      </c>
      <c r="I66" s="1296"/>
      <c r="J66" s="1293" t="s">
        <v>79</v>
      </c>
      <c r="K66" s="1321" t="s">
        <v>1114</v>
      </c>
      <c r="L66" s="1304"/>
      <c r="M66" s="1322">
        <v>121234</v>
      </c>
      <c r="N66" s="1323">
        <v>118724</v>
      </c>
      <c r="O66" s="1324">
        <f t="shared" si="0"/>
        <v>-2510</v>
      </c>
    </row>
    <row r="67" spans="1:15">
      <c r="A67" s="1280">
        <v>67</v>
      </c>
      <c r="E67" s="1302"/>
      <c r="F67" s="1308" t="s">
        <v>1070</v>
      </c>
      <c r="G67" s="1308" t="s">
        <v>1071</v>
      </c>
      <c r="H67" s="1308" t="s">
        <v>270</v>
      </c>
      <c r="I67" s="1296"/>
      <c r="J67" s="1293" t="s">
        <v>79</v>
      </c>
      <c r="K67" s="1325" t="s">
        <v>1115</v>
      </c>
      <c r="L67" s="1304"/>
      <c r="M67" s="1326">
        <v>53597</v>
      </c>
      <c r="N67" s="1327">
        <v>51834</v>
      </c>
      <c r="O67" s="1328">
        <f t="shared" si="0"/>
        <v>-1763</v>
      </c>
    </row>
    <row r="68" spans="1:15">
      <c r="A68" s="1280">
        <v>68</v>
      </c>
      <c r="E68" s="1302"/>
      <c r="F68" s="1308" t="s">
        <v>1070</v>
      </c>
      <c r="G68" s="1308" t="s">
        <v>1071</v>
      </c>
      <c r="H68" s="1308" t="s">
        <v>270</v>
      </c>
      <c r="I68" s="1296"/>
      <c r="J68" s="1293" t="s">
        <v>79</v>
      </c>
      <c r="K68" s="693" t="s">
        <v>1116</v>
      </c>
      <c r="L68" s="1304"/>
      <c r="M68" s="1326">
        <v>59409</v>
      </c>
      <c r="N68" s="1327">
        <v>59238</v>
      </c>
      <c r="O68" s="1328">
        <f t="shared" si="0"/>
        <v>-171</v>
      </c>
    </row>
    <row r="69" spans="1:15">
      <c r="A69" s="1280">
        <v>69</v>
      </c>
      <c r="E69" s="1302"/>
      <c r="F69" s="1308" t="s">
        <v>1070</v>
      </c>
      <c r="G69" s="1308" t="s">
        <v>1071</v>
      </c>
      <c r="H69" s="1308" t="s">
        <v>270</v>
      </c>
      <c r="I69" s="1296"/>
      <c r="J69" s="1293" t="s">
        <v>79</v>
      </c>
      <c r="K69" s="693" t="s">
        <v>1117</v>
      </c>
      <c r="L69" s="1304"/>
      <c r="M69" s="1326" t="s">
        <v>1381</v>
      </c>
      <c r="N69" s="1327" t="s">
        <v>1381</v>
      </c>
      <c r="O69" s="1328" t="str">
        <f t="shared" si="0"/>
        <v xml:space="preserve">- </v>
      </c>
    </row>
    <row r="70" spans="1:15">
      <c r="A70" s="1280">
        <v>70</v>
      </c>
      <c r="E70" s="1302"/>
      <c r="F70" s="1308" t="s">
        <v>1070</v>
      </c>
      <c r="G70" s="1308" t="s">
        <v>1071</v>
      </c>
      <c r="H70" s="1308" t="s">
        <v>270</v>
      </c>
      <c r="I70" s="1296"/>
      <c r="J70" s="1293" t="s">
        <v>79</v>
      </c>
      <c r="K70" s="1332" t="s">
        <v>1118</v>
      </c>
      <c r="L70" s="1304"/>
      <c r="M70" s="1304">
        <v>1293</v>
      </c>
      <c r="N70" s="1312">
        <v>2129</v>
      </c>
      <c r="O70" s="1313">
        <f t="shared" si="0"/>
        <v>836</v>
      </c>
    </row>
    <row r="71" spans="1:15">
      <c r="A71" s="1280">
        <v>71</v>
      </c>
      <c r="E71" s="1302"/>
      <c r="F71" s="1308" t="s">
        <v>1070</v>
      </c>
      <c r="G71" s="1308" t="s">
        <v>1071</v>
      </c>
      <c r="H71" s="1308" t="s">
        <v>270</v>
      </c>
      <c r="I71" s="1296"/>
      <c r="J71" s="1293" t="s">
        <v>79</v>
      </c>
      <c r="K71" s="693" t="s">
        <v>1119</v>
      </c>
      <c r="L71" s="1304"/>
      <c r="M71" s="820" t="s">
        <v>1381</v>
      </c>
      <c r="N71" s="1333" t="s">
        <v>1381</v>
      </c>
      <c r="O71" s="1334" t="str">
        <f t="shared" si="0"/>
        <v xml:space="preserve">- </v>
      </c>
    </row>
    <row r="72" spans="1:15">
      <c r="A72" s="1280">
        <v>72</v>
      </c>
      <c r="E72" s="1302"/>
      <c r="F72" s="1308" t="s">
        <v>1070</v>
      </c>
      <c r="G72" s="1308" t="s">
        <v>1071</v>
      </c>
      <c r="H72" s="1308" t="s">
        <v>270</v>
      </c>
      <c r="I72" s="1296"/>
      <c r="J72" s="1293" t="s">
        <v>79</v>
      </c>
      <c r="K72" s="1335" t="s">
        <v>1120</v>
      </c>
      <c r="L72" s="1304"/>
      <c r="M72" s="1304">
        <v>6933</v>
      </c>
      <c r="N72" s="1312">
        <v>5522</v>
      </c>
      <c r="O72" s="1313">
        <f t="shared" si="0"/>
        <v>-1411</v>
      </c>
    </row>
    <row r="73" spans="1:15">
      <c r="A73" s="1280">
        <v>73</v>
      </c>
      <c r="E73" s="1302"/>
      <c r="F73" s="1308" t="s">
        <v>1070</v>
      </c>
      <c r="G73" s="1308" t="s">
        <v>1071</v>
      </c>
      <c r="H73" s="1308" t="s">
        <v>270</v>
      </c>
      <c r="I73" s="1296"/>
      <c r="J73" s="1293" t="s">
        <v>79</v>
      </c>
      <c r="K73" s="1321" t="s">
        <v>1121</v>
      </c>
      <c r="L73" s="1304"/>
      <c r="M73" s="1322">
        <v>14129</v>
      </c>
      <c r="N73" s="1323">
        <v>14164</v>
      </c>
      <c r="O73" s="1324">
        <f t="shared" ref="O73:O89" si="1">IF(SUM(N73)-SUM(M73)=0,"- ",SUM(N73)-SUM(M73))</f>
        <v>35</v>
      </c>
    </row>
    <row r="74" spans="1:15">
      <c r="A74" s="1280">
        <v>74</v>
      </c>
      <c r="E74" s="1302"/>
      <c r="F74" s="1308" t="s">
        <v>1070</v>
      </c>
      <c r="G74" s="1308" t="s">
        <v>1071</v>
      </c>
      <c r="H74" s="1308" t="s">
        <v>270</v>
      </c>
      <c r="I74" s="1296"/>
      <c r="J74" s="1293" t="s">
        <v>79</v>
      </c>
      <c r="K74" s="1325" t="s">
        <v>1122</v>
      </c>
      <c r="L74" s="1304"/>
      <c r="M74" s="1326">
        <v>11260</v>
      </c>
      <c r="N74" s="1327">
        <v>10437</v>
      </c>
      <c r="O74" s="1328">
        <f t="shared" si="1"/>
        <v>-823</v>
      </c>
    </row>
    <row r="75" spans="1:15">
      <c r="A75" s="1280">
        <v>75</v>
      </c>
      <c r="E75" s="1302"/>
      <c r="F75" s="1308" t="s">
        <v>1070</v>
      </c>
      <c r="G75" s="1308" t="s">
        <v>1071</v>
      </c>
      <c r="H75" s="1308" t="s">
        <v>270</v>
      </c>
      <c r="I75" s="1296"/>
      <c r="J75" s="1293" t="s">
        <v>79</v>
      </c>
      <c r="K75" s="693" t="s">
        <v>1123</v>
      </c>
      <c r="L75" s="1304"/>
      <c r="M75" s="1309" t="s">
        <v>1381</v>
      </c>
      <c r="N75" s="1310" t="s">
        <v>1381</v>
      </c>
      <c r="O75" s="1311" t="str">
        <f t="shared" si="1"/>
        <v xml:space="preserve">- </v>
      </c>
    </row>
    <row r="76" spans="1:15">
      <c r="A76" s="1280">
        <v>76</v>
      </c>
      <c r="E76" s="1302"/>
      <c r="F76" s="1308" t="s">
        <v>1070</v>
      </c>
      <c r="G76" s="1308" t="s">
        <v>1071</v>
      </c>
      <c r="H76" s="1308" t="s">
        <v>270</v>
      </c>
      <c r="I76" s="1296"/>
      <c r="J76" s="1293" t="s">
        <v>79</v>
      </c>
      <c r="K76" s="693" t="s">
        <v>1117</v>
      </c>
      <c r="L76" s="1304"/>
      <c r="M76" s="1309" t="s">
        <v>1381</v>
      </c>
      <c r="N76" s="1310" t="s">
        <v>1381</v>
      </c>
      <c r="O76" s="1311" t="str">
        <f t="shared" si="1"/>
        <v xml:space="preserve">- </v>
      </c>
    </row>
    <row r="77" spans="1:15">
      <c r="A77" s="1280">
        <v>77</v>
      </c>
      <c r="E77" s="1302"/>
      <c r="F77" s="1308" t="s">
        <v>1070</v>
      </c>
      <c r="G77" s="1308" t="s">
        <v>1071</v>
      </c>
      <c r="H77" s="1308" t="s">
        <v>270</v>
      </c>
      <c r="I77" s="1296"/>
      <c r="J77" s="1293" t="s">
        <v>79</v>
      </c>
      <c r="K77" s="693" t="s">
        <v>1124</v>
      </c>
      <c r="L77" s="1304"/>
      <c r="M77" s="1309" t="s">
        <v>1381</v>
      </c>
      <c r="N77" s="1310" t="s">
        <v>1381</v>
      </c>
      <c r="O77" s="1311" t="str">
        <f t="shared" si="1"/>
        <v xml:space="preserve">- </v>
      </c>
    </row>
    <row r="78" spans="1:15">
      <c r="A78" s="1280">
        <v>78</v>
      </c>
      <c r="E78" s="1302"/>
      <c r="F78" s="1308" t="s">
        <v>1070</v>
      </c>
      <c r="G78" s="1308" t="s">
        <v>1071</v>
      </c>
      <c r="H78" s="1308" t="s">
        <v>270</v>
      </c>
      <c r="I78" s="1296"/>
      <c r="J78" s="1293" t="s">
        <v>79</v>
      </c>
      <c r="K78" s="1336" t="s">
        <v>1125</v>
      </c>
      <c r="L78" s="1304"/>
      <c r="M78" s="1318">
        <v>2869</v>
      </c>
      <c r="N78" s="1319">
        <v>3727</v>
      </c>
      <c r="O78" s="1320">
        <f t="shared" si="1"/>
        <v>858</v>
      </c>
    </row>
    <row r="79" spans="1:15">
      <c r="A79" s="1280">
        <v>79</v>
      </c>
      <c r="E79" s="1302"/>
      <c r="F79" s="1308" t="s">
        <v>1070</v>
      </c>
      <c r="G79" s="1308" t="s">
        <v>1071</v>
      </c>
      <c r="H79" s="1308" t="s">
        <v>270</v>
      </c>
      <c r="I79" s="1296"/>
      <c r="J79" s="1293" t="s">
        <v>79</v>
      </c>
      <c r="K79" s="559" t="s">
        <v>1126</v>
      </c>
      <c r="L79" s="1304"/>
      <c r="M79" s="820" t="s">
        <v>1381</v>
      </c>
      <c r="N79" s="1333" t="s">
        <v>1381</v>
      </c>
      <c r="O79" s="1334" t="str">
        <f t="shared" si="1"/>
        <v xml:space="preserve">- </v>
      </c>
    </row>
    <row r="80" spans="1:15">
      <c r="A80" s="1280">
        <v>80</v>
      </c>
      <c r="E80" s="1302"/>
      <c r="F80" s="1308" t="s">
        <v>1070</v>
      </c>
      <c r="G80" s="1308" t="s">
        <v>1071</v>
      </c>
      <c r="H80" s="1308" t="s">
        <v>270</v>
      </c>
      <c r="I80" s="1296"/>
      <c r="J80" s="1293" t="s">
        <v>79</v>
      </c>
      <c r="K80" s="1336" t="s">
        <v>1127</v>
      </c>
      <c r="L80" s="1304"/>
      <c r="M80" s="826" t="s">
        <v>1381</v>
      </c>
      <c r="N80" s="1337" t="s">
        <v>1381</v>
      </c>
      <c r="O80" s="1338" t="str">
        <f t="shared" si="1"/>
        <v xml:space="preserve">- </v>
      </c>
    </row>
    <row r="81" spans="1:15">
      <c r="A81" s="1280">
        <v>81</v>
      </c>
      <c r="E81" s="1302"/>
      <c r="F81" s="1308" t="s">
        <v>1070</v>
      </c>
      <c r="G81" s="1308" t="s">
        <v>1071</v>
      </c>
      <c r="H81" s="1308" t="s">
        <v>270</v>
      </c>
      <c r="I81" s="1296"/>
      <c r="J81" s="1293" t="s">
        <v>79</v>
      </c>
      <c r="K81" s="1321" t="s">
        <v>1109</v>
      </c>
      <c r="L81" s="1304"/>
      <c r="M81" s="1322">
        <v>10398</v>
      </c>
      <c r="N81" s="1323">
        <v>14908</v>
      </c>
      <c r="O81" s="1324">
        <f t="shared" si="1"/>
        <v>4510</v>
      </c>
    </row>
    <row r="82" spans="1:15">
      <c r="A82" s="1280">
        <v>82</v>
      </c>
      <c r="E82" s="1302"/>
      <c r="F82" s="1308" t="s">
        <v>1070</v>
      </c>
      <c r="G82" s="1308" t="s">
        <v>1071</v>
      </c>
      <c r="H82" s="1308" t="s">
        <v>270</v>
      </c>
      <c r="I82" s="1296"/>
      <c r="J82" s="1293" t="s">
        <v>79</v>
      </c>
      <c r="K82" s="781" t="s">
        <v>1128</v>
      </c>
      <c r="L82" s="1304"/>
      <c r="M82" s="1339" t="s">
        <v>1381</v>
      </c>
      <c r="N82" s="1340" t="s">
        <v>1381</v>
      </c>
      <c r="O82" s="1341" t="str">
        <f t="shared" si="1"/>
        <v xml:space="preserve">- </v>
      </c>
    </row>
    <row r="83" spans="1:15">
      <c r="A83" s="1280">
        <v>83</v>
      </c>
      <c r="E83" s="1302"/>
      <c r="F83" s="1308" t="s">
        <v>1070</v>
      </c>
      <c r="G83" s="1308" t="s">
        <v>1071</v>
      </c>
      <c r="H83" s="1308" t="s">
        <v>270</v>
      </c>
      <c r="I83" s="1296"/>
      <c r="J83" s="1293" t="s">
        <v>79</v>
      </c>
      <c r="K83" s="559" t="s">
        <v>1129</v>
      </c>
      <c r="L83" s="1304"/>
      <c r="M83" s="820" t="s">
        <v>1381</v>
      </c>
      <c r="N83" s="1333" t="s">
        <v>1381</v>
      </c>
      <c r="O83" s="1334" t="str">
        <f t="shared" si="1"/>
        <v xml:space="preserve">- </v>
      </c>
    </row>
    <row r="84" spans="1:15">
      <c r="A84" s="1280">
        <v>84</v>
      </c>
      <c r="E84" s="1302"/>
      <c r="F84" s="1308" t="s">
        <v>1070</v>
      </c>
      <c r="G84" s="1308" t="s">
        <v>1071</v>
      </c>
      <c r="H84" s="1308" t="s">
        <v>270</v>
      </c>
      <c r="I84" s="1296"/>
      <c r="J84" s="1293" t="s">
        <v>79</v>
      </c>
      <c r="K84" s="559" t="s">
        <v>1130</v>
      </c>
      <c r="L84" s="1304"/>
      <c r="M84" s="820">
        <v>25125</v>
      </c>
      <c r="N84" s="1333">
        <v>23657</v>
      </c>
      <c r="O84" s="1334">
        <f t="shared" si="1"/>
        <v>-1468</v>
      </c>
    </row>
    <row r="85" spans="1:15">
      <c r="A85" s="1280">
        <v>85</v>
      </c>
      <c r="E85" s="1302"/>
      <c r="F85" s="1308" t="s">
        <v>1070</v>
      </c>
      <c r="G85" s="1308" t="s">
        <v>1071</v>
      </c>
      <c r="H85" s="1308" t="s">
        <v>270</v>
      </c>
      <c r="I85" s="1296"/>
      <c r="J85" s="1293" t="s">
        <v>79</v>
      </c>
      <c r="K85" s="559" t="s">
        <v>357</v>
      </c>
      <c r="L85" s="1304"/>
      <c r="M85" s="820">
        <v>-24882</v>
      </c>
      <c r="N85" s="1333">
        <v>-27638</v>
      </c>
      <c r="O85" s="1334">
        <f t="shared" si="1"/>
        <v>-2756</v>
      </c>
    </row>
    <row r="86" spans="1:15">
      <c r="A86" s="1280">
        <v>86</v>
      </c>
      <c r="E86" s="1302"/>
      <c r="F86" s="1308" t="s">
        <v>1070</v>
      </c>
      <c r="G86" s="1308" t="s">
        <v>1071</v>
      </c>
      <c r="H86" s="1308" t="s">
        <v>270</v>
      </c>
      <c r="I86" s="1296"/>
      <c r="J86" s="1293" t="s">
        <v>79</v>
      </c>
      <c r="K86" s="693" t="s">
        <v>1131</v>
      </c>
      <c r="L86" s="1304"/>
      <c r="M86" s="820" t="s">
        <v>1381</v>
      </c>
      <c r="N86" s="1333" t="s">
        <v>1381</v>
      </c>
      <c r="O86" s="1334" t="str">
        <f t="shared" si="1"/>
        <v xml:space="preserve">- </v>
      </c>
    </row>
    <row r="87" spans="1:15">
      <c r="A87" s="1280">
        <v>87</v>
      </c>
      <c r="E87" s="1302"/>
      <c r="F87" s="1308" t="s">
        <v>1070</v>
      </c>
      <c r="G87" s="1308" t="s">
        <v>1071</v>
      </c>
      <c r="H87" s="1308" t="s">
        <v>270</v>
      </c>
      <c r="I87" s="1296"/>
      <c r="J87" s="1293" t="s">
        <v>79</v>
      </c>
      <c r="K87" s="1342" t="s">
        <v>1132</v>
      </c>
      <c r="L87" s="1304"/>
      <c r="M87" s="820" t="s">
        <v>1381</v>
      </c>
      <c r="N87" s="1333" t="s">
        <v>1381</v>
      </c>
      <c r="O87" s="1334" t="str">
        <f t="shared" si="1"/>
        <v xml:space="preserve">- </v>
      </c>
    </row>
    <row r="88" spans="1:15">
      <c r="A88" s="1280">
        <v>88</v>
      </c>
      <c r="E88" s="1302"/>
      <c r="F88" s="1308" t="s">
        <v>1070</v>
      </c>
      <c r="G88" s="1308" t="s">
        <v>1071</v>
      </c>
      <c r="H88" s="1308" t="s">
        <v>270</v>
      </c>
      <c r="I88" s="1296"/>
      <c r="J88" s="1293" t="s">
        <v>79</v>
      </c>
      <c r="K88" s="560" t="s">
        <v>1133</v>
      </c>
      <c r="L88" s="1304"/>
      <c r="M88" s="826" t="s">
        <v>1381</v>
      </c>
      <c r="N88" s="1337" t="s">
        <v>1381</v>
      </c>
      <c r="O88" s="1338" t="str">
        <f t="shared" si="1"/>
        <v xml:space="preserve">- </v>
      </c>
    </row>
    <row r="89" spans="1:15">
      <c r="A89" s="1280">
        <v>89</v>
      </c>
      <c r="E89" s="1302"/>
      <c r="F89" s="1343" t="s">
        <v>1070</v>
      </c>
      <c r="G89" s="1343" t="s">
        <v>1071</v>
      </c>
      <c r="H89" s="1343" t="s">
        <v>270</v>
      </c>
      <c r="I89" s="1296"/>
      <c r="J89" s="1293" t="s">
        <v>79</v>
      </c>
      <c r="K89" s="1321" t="s">
        <v>1134</v>
      </c>
      <c r="L89" s="1304"/>
      <c r="M89" s="1322">
        <v>17795820</v>
      </c>
      <c r="N89" s="1323">
        <v>19011209</v>
      </c>
      <c r="O89" s="1324">
        <f t="shared" si="1"/>
        <v>1215389</v>
      </c>
    </row>
    <row r="90" spans="1:15">
      <c r="A90" s="1280">
        <v>90</v>
      </c>
      <c r="E90" s="1302"/>
      <c r="F90" s="1291" t="s">
        <v>79</v>
      </c>
      <c r="G90" s="1291" t="s">
        <v>79</v>
      </c>
      <c r="H90" s="1291" t="s">
        <v>79</v>
      </c>
      <c r="I90" s="1296"/>
      <c r="J90" s="1293" t="s">
        <v>79</v>
      </c>
      <c r="K90" s="1344" t="s">
        <v>1135</v>
      </c>
      <c r="L90" s="1304"/>
      <c r="M90" s="1304" t="s">
        <v>79</v>
      </c>
      <c r="N90" s="1304" t="s">
        <v>79</v>
      </c>
      <c r="O90" s="1313"/>
    </row>
    <row r="91" spans="1:15">
      <c r="A91" s="1280">
        <v>91</v>
      </c>
      <c r="E91" s="1302"/>
      <c r="F91" s="1303" t="s">
        <v>1070</v>
      </c>
      <c r="G91" s="1303" t="s">
        <v>1071</v>
      </c>
      <c r="H91" s="1303" t="s">
        <v>270</v>
      </c>
      <c r="I91" s="1296"/>
      <c r="J91" s="1293" t="s">
        <v>79</v>
      </c>
      <c r="K91" s="1321" t="s">
        <v>823</v>
      </c>
      <c r="L91" s="1304"/>
      <c r="M91" s="1322">
        <v>14104504</v>
      </c>
      <c r="N91" s="1323">
        <v>14787688</v>
      </c>
      <c r="O91" s="1324">
        <f t="shared" ref="O91:O140" si="2">IF(SUM(N91)-SUM(M91)=0,"- ",SUM(N91)-SUM(M91))</f>
        <v>683184</v>
      </c>
    </row>
    <row r="92" spans="1:15">
      <c r="A92" s="1280">
        <v>92</v>
      </c>
      <c r="E92" s="1302"/>
      <c r="F92" s="1308" t="s">
        <v>1070</v>
      </c>
      <c r="G92" s="1308" t="s">
        <v>1071</v>
      </c>
      <c r="H92" s="1308" t="s">
        <v>270</v>
      </c>
      <c r="I92" s="1296"/>
      <c r="J92" s="1293" t="s">
        <v>79</v>
      </c>
      <c r="K92" s="1345" t="s">
        <v>1136</v>
      </c>
      <c r="L92" s="1304"/>
      <c r="M92" s="1326">
        <v>301141</v>
      </c>
      <c r="N92" s="1327">
        <v>317470</v>
      </c>
      <c r="O92" s="1328">
        <f t="shared" si="2"/>
        <v>16329</v>
      </c>
    </row>
    <row r="93" spans="1:15">
      <c r="A93" s="1280">
        <v>93</v>
      </c>
      <c r="E93" s="1302"/>
      <c r="F93" s="1308" t="s">
        <v>1070</v>
      </c>
      <c r="G93" s="1308" t="s">
        <v>1071</v>
      </c>
      <c r="H93" s="1308" t="s">
        <v>270</v>
      </c>
      <c r="I93" s="1296"/>
      <c r="J93" s="1293" t="s">
        <v>79</v>
      </c>
      <c r="K93" s="1346" t="s">
        <v>1137</v>
      </c>
      <c r="L93" s="1304"/>
      <c r="M93" s="1309">
        <v>9843916</v>
      </c>
      <c r="N93" s="1310">
        <v>10447199</v>
      </c>
      <c r="O93" s="1311">
        <f t="shared" si="2"/>
        <v>603283</v>
      </c>
    </row>
    <row r="94" spans="1:15">
      <c r="A94" s="1280">
        <v>94</v>
      </c>
      <c r="E94" s="1302"/>
      <c r="F94" s="1308" t="s">
        <v>1070</v>
      </c>
      <c r="G94" s="1308" t="s">
        <v>1071</v>
      </c>
      <c r="H94" s="1308" t="s">
        <v>270</v>
      </c>
      <c r="I94" s="1296"/>
      <c r="J94" s="1293" t="s">
        <v>79</v>
      </c>
      <c r="K94" s="1346" t="s">
        <v>1138</v>
      </c>
      <c r="L94" s="1304"/>
      <c r="M94" s="1309">
        <v>278563</v>
      </c>
      <c r="N94" s="1310">
        <v>291744</v>
      </c>
      <c r="O94" s="1311">
        <f t="shared" si="2"/>
        <v>13181</v>
      </c>
    </row>
    <row r="95" spans="1:15">
      <c r="A95" s="1280">
        <v>95</v>
      </c>
      <c r="E95" s="1302"/>
      <c r="F95" s="1308" t="s">
        <v>1070</v>
      </c>
      <c r="G95" s="1308" t="s">
        <v>1071</v>
      </c>
      <c r="H95" s="1308" t="s">
        <v>270</v>
      </c>
      <c r="I95" s="1296"/>
      <c r="J95" s="1293" t="s">
        <v>79</v>
      </c>
      <c r="K95" s="1346" t="s">
        <v>1139</v>
      </c>
      <c r="L95" s="1304"/>
      <c r="M95" s="1309">
        <v>5305</v>
      </c>
      <c r="N95" s="1310">
        <v>6183</v>
      </c>
      <c r="O95" s="1311">
        <f t="shared" si="2"/>
        <v>878</v>
      </c>
    </row>
    <row r="96" spans="1:15">
      <c r="A96" s="1280">
        <v>96</v>
      </c>
      <c r="E96" s="1302"/>
      <c r="F96" s="1308" t="s">
        <v>1070</v>
      </c>
      <c r="G96" s="1308" t="s">
        <v>1071</v>
      </c>
      <c r="H96" s="1308" t="s">
        <v>270</v>
      </c>
      <c r="I96" s="1296"/>
      <c r="J96" s="1293" t="s">
        <v>79</v>
      </c>
      <c r="K96" s="1346" t="s">
        <v>1140</v>
      </c>
      <c r="L96" s="1304"/>
      <c r="M96" s="1309" t="s">
        <v>1381</v>
      </c>
      <c r="N96" s="1310" t="s">
        <v>1381</v>
      </c>
      <c r="O96" s="1311" t="str">
        <f t="shared" si="2"/>
        <v xml:space="preserve">- </v>
      </c>
    </row>
    <row r="97" spans="1:15">
      <c r="A97" s="1280">
        <v>97</v>
      </c>
      <c r="E97" s="1302"/>
      <c r="F97" s="1308" t="s">
        <v>1070</v>
      </c>
      <c r="G97" s="1308" t="s">
        <v>1071</v>
      </c>
      <c r="H97" s="1308" t="s">
        <v>270</v>
      </c>
      <c r="I97" s="1296"/>
      <c r="J97" s="1293" t="s">
        <v>79</v>
      </c>
      <c r="K97" s="1346" t="s">
        <v>1141</v>
      </c>
      <c r="L97" s="1304"/>
      <c r="M97" s="1309" t="s">
        <v>1381</v>
      </c>
      <c r="N97" s="1310" t="s">
        <v>1381</v>
      </c>
      <c r="O97" s="1311" t="str">
        <f t="shared" si="2"/>
        <v xml:space="preserve">- </v>
      </c>
    </row>
    <row r="98" spans="1:15">
      <c r="A98" s="1280">
        <v>98</v>
      </c>
      <c r="E98" s="1302"/>
      <c r="F98" s="1308" t="s">
        <v>1070</v>
      </c>
      <c r="G98" s="1308" t="s">
        <v>1071</v>
      </c>
      <c r="H98" s="1308" t="s">
        <v>270</v>
      </c>
      <c r="I98" s="1296"/>
      <c r="J98" s="1293" t="s">
        <v>79</v>
      </c>
      <c r="K98" s="1346" t="s">
        <v>1142</v>
      </c>
      <c r="L98" s="1304"/>
      <c r="M98" s="1309">
        <v>3444087</v>
      </c>
      <c r="N98" s="1310">
        <v>3415830</v>
      </c>
      <c r="O98" s="1311">
        <f t="shared" si="2"/>
        <v>-28257</v>
      </c>
    </row>
    <row r="99" spans="1:15">
      <c r="A99" s="1280">
        <v>99</v>
      </c>
      <c r="E99" s="1302"/>
      <c r="F99" s="1308" t="s">
        <v>1070</v>
      </c>
      <c r="G99" s="1308" t="s">
        <v>1071</v>
      </c>
      <c r="H99" s="1308" t="s">
        <v>270</v>
      </c>
      <c r="I99" s="1296"/>
      <c r="J99" s="1293" t="s">
        <v>79</v>
      </c>
      <c r="K99" s="1346" t="s">
        <v>1143</v>
      </c>
      <c r="L99" s="1304"/>
      <c r="M99" s="1309" t="s">
        <v>1381</v>
      </c>
      <c r="N99" s="1310" t="s">
        <v>1381</v>
      </c>
      <c r="O99" s="1311" t="str">
        <f t="shared" si="2"/>
        <v xml:space="preserve">- </v>
      </c>
    </row>
    <row r="100" spans="1:15">
      <c r="A100" s="1280">
        <v>100</v>
      </c>
      <c r="E100" s="1302"/>
      <c r="F100" s="1308" t="s">
        <v>1070</v>
      </c>
      <c r="G100" s="1308" t="s">
        <v>1071</v>
      </c>
      <c r="H100" s="1308" t="s">
        <v>270</v>
      </c>
      <c r="I100" s="1296"/>
      <c r="J100" s="1293" t="s">
        <v>79</v>
      </c>
      <c r="K100" s="1346" t="s">
        <v>1144</v>
      </c>
      <c r="L100" s="1304"/>
      <c r="M100" s="1309" t="s">
        <v>1381</v>
      </c>
      <c r="N100" s="1310" t="s">
        <v>1381</v>
      </c>
      <c r="O100" s="1311" t="str">
        <f t="shared" si="2"/>
        <v xml:space="preserve">- </v>
      </c>
    </row>
    <row r="101" spans="1:15">
      <c r="A101" s="1280">
        <v>101</v>
      </c>
      <c r="E101" s="1302"/>
      <c r="F101" s="1308" t="s">
        <v>1070</v>
      </c>
      <c r="G101" s="1308" t="s">
        <v>1071</v>
      </c>
      <c r="H101" s="1308" t="s">
        <v>270</v>
      </c>
      <c r="I101" s="1296"/>
      <c r="J101" s="1293" t="s">
        <v>79</v>
      </c>
      <c r="K101" s="1347" t="s">
        <v>1145</v>
      </c>
      <c r="L101" s="1304"/>
      <c r="M101" s="1318">
        <v>231489</v>
      </c>
      <c r="N101" s="1319">
        <v>309260</v>
      </c>
      <c r="O101" s="1320">
        <f t="shared" si="2"/>
        <v>77771</v>
      </c>
    </row>
    <row r="102" spans="1:15">
      <c r="A102" s="1280">
        <v>102</v>
      </c>
      <c r="E102" s="1302"/>
      <c r="F102" s="1308" t="s">
        <v>1070</v>
      </c>
      <c r="G102" s="1308" t="s">
        <v>1071</v>
      </c>
      <c r="H102" s="1308" t="s">
        <v>270</v>
      </c>
      <c r="I102" s="1296"/>
      <c r="J102" s="1293" t="s">
        <v>79</v>
      </c>
      <c r="K102" s="1321" t="s">
        <v>824</v>
      </c>
      <c r="L102" s="1304"/>
      <c r="M102" s="1322">
        <v>509450</v>
      </c>
      <c r="N102" s="1323">
        <v>608959</v>
      </c>
      <c r="O102" s="1324">
        <f t="shared" si="2"/>
        <v>99509</v>
      </c>
    </row>
    <row r="103" spans="1:15">
      <c r="A103" s="1280">
        <v>103</v>
      </c>
      <c r="E103" s="1302"/>
      <c r="F103" s="1308" t="s">
        <v>1070</v>
      </c>
      <c r="G103" s="1308" t="s">
        <v>1071</v>
      </c>
      <c r="H103" s="1308" t="s">
        <v>270</v>
      </c>
      <c r="I103" s="1296"/>
      <c r="J103" s="1293" t="s">
        <v>79</v>
      </c>
      <c r="K103" s="1321" t="s">
        <v>567</v>
      </c>
      <c r="L103" s="1304"/>
      <c r="M103" s="1322" t="s">
        <v>1381</v>
      </c>
      <c r="N103" s="1323" t="s">
        <v>1381</v>
      </c>
      <c r="O103" s="1324" t="str">
        <f t="shared" si="2"/>
        <v xml:space="preserve">- </v>
      </c>
    </row>
    <row r="104" spans="1:15">
      <c r="A104" s="1280">
        <v>104</v>
      </c>
      <c r="E104" s="1302"/>
      <c r="F104" s="1308" t="s">
        <v>1070</v>
      </c>
      <c r="G104" s="1308" t="s">
        <v>1071</v>
      </c>
      <c r="H104" s="1308" t="s">
        <v>270</v>
      </c>
      <c r="I104" s="1296"/>
      <c r="J104" s="1293" t="s">
        <v>79</v>
      </c>
      <c r="K104" s="1348" t="s">
        <v>1146</v>
      </c>
      <c r="L104" s="1304"/>
      <c r="M104" s="1326" t="s">
        <v>1381</v>
      </c>
      <c r="N104" s="1327" t="s">
        <v>1381</v>
      </c>
      <c r="O104" s="1328" t="str">
        <f t="shared" si="2"/>
        <v xml:space="preserve">- </v>
      </c>
    </row>
    <row r="105" spans="1:15">
      <c r="A105" s="1280">
        <v>105</v>
      </c>
      <c r="E105" s="1302"/>
      <c r="F105" s="1308" t="s">
        <v>1070</v>
      </c>
      <c r="G105" s="1308" t="s">
        <v>1071</v>
      </c>
      <c r="H105" s="1308" t="s">
        <v>270</v>
      </c>
      <c r="I105" s="1296"/>
      <c r="J105" s="1293" t="s">
        <v>79</v>
      </c>
      <c r="K105" s="1349" t="s">
        <v>1147</v>
      </c>
      <c r="L105" s="1304"/>
      <c r="M105" s="1309">
        <v>463298</v>
      </c>
      <c r="N105" s="1310">
        <v>681777</v>
      </c>
      <c r="O105" s="1311">
        <f t="shared" si="2"/>
        <v>218479</v>
      </c>
    </row>
    <row r="106" spans="1:15">
      <c r="A106" s="1280">
        <v>106</v>
      </c>
      <c r="E106" s="1302"/>
      <c r="F106" s="1308" t="s">
        <v>1070</v>
      </c>
      <c r="G106" s="1308" t="s">
        <v>1071</v>
      </c>
      <c r="H106" s="1308" t="s">
        <v>270</v>
      </c>
      <c r="I106" s="1296"/>
      <c r="J106" s="1293" t="s">
        <v>79</v>
      </c>
      <c r="K106" s="1349" t="s">
        <v>826</v>
      </c>
      <c r="L106" s="1304"/>
      <c r="M106" s="1309">
        <v>10792</v>
      </c>
      <c r="N106" s="1310">
        <v>13945</v>
      </c>
      <c r="O106" s="1311">
        <f t="shared" si="2"/>
        <v>3153</v>
      </c>
    </row>
    <row r="107" spans="1:15">
      <c r="A107" s="1280">
        <v>107</v>
      </c>
      <c r="E107" s="1302"/>
      <c r="F107" s="1308" t="s">
        <v>1070</v>
      </c>
      <c r="G107" s="1308" t="s">
        <v>1071</v>
      </c>
      <c r="H107" s="1308" t="s">
        <v>270</v>
      </c>
      <c r="I107" s="1296"/>
      <c r="J107" s="1293" t="s">
        <v>79</v>
      </c>
      <c r="K107" s="1349" t="s">
        <v>781</v>
      </c>
      <c r="L107" s="1304"/>
      <c r="M107" s="1309">
        <v>279072</v>
      </c>
      <c r="N107" s="1310">
        <v>262547</v>
      </c>
      <c r="O107" s="1311">
        <f t="shared" si="2"/>
        <v>-16525</v>
      </c>
    </row>
    <row r="108" spans="1:15">
      <c r="A108" s="1280">
        <v>108</v>
      </c>
      <c r="E108" s="1302"/>
      <c r="F108" s="1308" t="s">
        <v>1070</v>
      </c>
      <c r="G108" s="1308" t="s">
        <v>1071</v>
      </c>
      <c r="H108" s="1308" t="s">
        <v>270</v>
      </c>
      <c r="I108" s="1296"/>
      <c r="J108" s="1293" t="s">
        <v>79</v>
      </c>
      <c r="K108" s="1349" t="s">
        <v>1148</v>
      </c>
      <c r="L108" s="1304"/>
      <c r="M108" s="1309" t="s">
        <v>1381</v>
      </c>
      <c r="N108" s="1310" t="s">
        <v>1381</v>
      </c>
      <c r="O108" s="1311" t="str">
        <f t="shared" si="2"/>
        <v xml:space="preserve">- </v>
      </c>
    </row>
    <row r="109" spans="1:15">
      <c r="A109" s="1280">
        <v>109</v>
      </c>
      <c r="E109" s="1302"/>
      <c r="F109" s="1308" t="s">
        <v>1070</v>
      </c>
      <c r="G109" s="1308" t="s">
        <v>1071</v>
      </c>
      <c r="H109" s="1308" t="s">
        <v>270</v>
      </c>
      <c r="I109" s="1296"/>
      <c r="J109" s="1293" t="s">
        <v>79</v>
      </c>
      <c r="K109" s="1350" t="s">
        <v>1149</v>
      </c>
      <c r="L109" s="1304"/>
      <c r="M109" s="1318" t="s">
        <v>1381</v>
      </c>
      <c r="N109" s="1319" t="s">
        <v>1381</v>
      </c>
      <c r="O109" s="1320" t="str">
        <f t="shared" si="2"/>
        <v xml:space="preserve">- </v>
      </c>
    </row>
    <row r="110" spans="1:15">
      <c r="A110" s="1280">
        <v>110</v>
      </c>
      <c r="E110" s="1302"/>
      <c r="F110" s="1308" t="s">
        <v>1070</v>
      </c>
      <c r="G110" s="1308" t="s">
        <v>1071</v>
      </c>
      <c r="H110" s="1308" t="s">
        <v>270</v>
      </c>
      <c r="I110" s="1296"/>
      <c r="J110" s="1293" t="s">
        <v>79</v>
      </c>
      <c r="K110" s="1321" t="s">
        <v>828</v>
      </c>
      <c r="L110" s="1304"/>
      <c r="M110" s="1322">
        <v>16792</v>
      </c>
      <c r="N110" s="1323">
        <v>10448</v>
      </c>
      <c r="O110" s="1324">
        <f t="shared" si="2"/>
        <v>-6344</v>
      </c>
    </row>
    <row r="111" spans="1:15">
      <c r="A111" s="1280">
        <v>111</v>
      </c>
      <c r="E111" s="1302"/>
      <c r="F111" s="1308" t="s">
        <v>1070</v>
      </c>
      <c r="G111" s="1308" t="s">
        <v>1071</v>
      </c>
      <c r="H111" s="1308" t="s">
        <v>270</v>
      </c>
      <c r="I111" s="1296"/>
      <c r="J111" s="1293" t="s">
        <v>79</v>
      </c>
      <c r="K111" s="1348" t="s">
        <v>1150</v>
      </c>
      <c r="L111" s="1304"/>
      <c r="M111" s="1326" t="s">
        <v>1381</v>
      </c>
      <c r="N111" s="1327" t="s">
        <v>1381</v>
      </c>
      <c r="O111" s="1328" t="str">
        <f t="shared" si="2"/>
        <v xml:space="preserve">- </v>
      </c>
    </row>
    <row r="112" spans="1:15">
      <c r="A112" s="1280">
        <v>112</v>
      </c>
      <c r="E112" s="1302"/>
      <c r="F112" s="1308" t="s">
        <v>1070</v>
      </c>
      <c r="G112" s="1308" t="s">
        <v>1071</v>
      </c>
      <c r="H112" s="1308" t="s">
        <v>270</v>
      </c>
      <c r="I112" s="1296"/>
      <c r="J112" s="1293" t="s">
        <v>79</v>
      </c>
      <c r="K112" s="1351" t="s">
        <v>1077</v>
      </c>
      <c r="L112" s="1304"/>
      <c r="M112" s="1309">
        <v>4</v>
      </c>
      <c r="N112" s="1310" t="s">
        <v>1381</v>
      </c>
      <c r="O112" s="1311">
        <f t="shared" si="2"/>
        <v>-4</v>
      </c>
    </row>
    <row r="113" spans="1:15">
      <c r="A113" s="1280">
        <v>113</v>
      </c>
      <c r="E113" s="1302"/>
      <c r="F113" s="1308" t="s">
        <v>1070</v>
      </c>
      <c r="G113" s="1308" t="s">
        <v>1071</v>
      </c>
      <c r="H113" s="1308" t="s">
        <v>270</v>
      </c>
      <c r="I113" s="1296"/>
      <c r="J113" s="1293" t="s">
        <v>79</v>
      </c>
      <c r="K113" s="1351" t="s">
        <v>1151</v>
      </c>
      <c r="L113" s="1304"/>
      <c r="M113" s="1309" t="s">
        <v>1381</v>
      </c>
      <c r="N113" s="1310" t="s">
        <v>1381</v>
      </c>
      <c r="O113" s="1311" t="str">
        <f t="shared" si="2"/>
        <v xml:space="preserve">- </v>
      </c>
    </row>
    <row r="114" spans="1:15">
      <c r="A114" s="1280">
        <v>114</v>
      </c>
      <c r="E114" s="1302"/>
      <c r="F114" s="1308" t="s">
        <v>1070</v>
      </c>
      <c r="G114" s="1308" t="s">
        <v>1071</v>
      </c>
      <c r="H114" s="1308" t="s">
        <v>270</v>
      </c>
      <c r="I114" s="1296"/>
      <c r="J114" s="1293" t="s">
        <v>79</v>
      </c>
      <c r="K114" s="1351" t="s">
        <v>1079</v>
      </c>
      <c r="L114" s="1304"/>
      <c r="M114" s="1309" t="s">
        <v>1381</v>
      </c>
      <c r="N114" s="1310" t="s">
        <v>1381</v>
      </c>
      <c r="O114" s="1311" t="str">
        <f t="shared" si="2"/>
        <v xml:space="preserve">- </v>
      </c>
    </row>
    <row r="115" spans="1:15">
      <c r="A115" s="1280">
        <v>115</v>
      </c>
      <c r="E115" s="1302"/>
      <c r="F115" s="1308" t="s">
        <v>1070</v>
      </c>
      <c r="G115" s="1308" t="s">
        <v>1071</v>
      </c>
      <c r="H115" s="1308" t="s">
        <v>270</v>
      </c>
      <c r="I115" s="1296"/>
      <c r="J115" s="1293" t="s">
        <v>79</v>
      </c>
      <c r="K115" s="1352" t="s">
        <v>1080</v>
      </c>
      <c r="L115" s="1304"/>
      <c r="M115" s="1318">
        <v>16788</v>
      </c>
      <c r="N115" s="1319">
        <v>10448</v>
      </c>
      <c r="O115" s="1320">
        <f t="shared" si="2"/>
        <v>-6340</v>
      </c>
    </row>
    <row r="116" spans="1:15">
      <c r="A116" s="1280">
        <v>116</v>
      </c>
      <c r="E116" s="1302"/>
      <c r="F116" s="1308" t="s">
        <v>1070</v>
      </c>
      <c r="G116" s="1308" t="s">
        <v>1071</v>
      </c>
      <c r="H116" s="1308" t="s">
        <v>270</v>
      </c>
      <c r="I116" s="1296"/>
      <c r="J116" s="1293" t="s">
        <v>79</v>
      </c>
      <c r="K116" s="1321" t="s">
        <v>830</v>
      </c>
      <c r="L116" s="1304"/>
      <c r="M116" s="1322">
        <v>1185635</v>
      </c>
      <c r="N116" s="1323">
        <v>1324536</v>
      </c>
      <c r="O116" s="1324">
        <f t="shared" si="2"/>
        <v>138901</v>
      </c>
    </row>
    <row r="117" spans="1:15">
      <c r="A117" s="1280">
        <v>117</v>
      </c>
      <c r="E117" s="1302"/>
      <c r="F117" s="1308" t="s">
        <v>1070</v>
      </c>
      <c r="G117" s="1308" t="s">
        <v>1071</v>
      </c>
      <c r="H117" s="1308" t="s">
        <v>270</v>
      </c>
      <c r="I117" s="1296"/>
      <c r="J117" s="1293" t="s">
        <v>79</v>
      </c>
      <c r="K117" s="1348" t="s">
        <v>1152</v>
      </c>
      <c r="L117" s="1304"/>
      <c r="M117" s="1326" t="s">
        <v>1381</v>
      </c>
      <c r="N117" s="1327" t="s">
        <v>1381</v>
      </c>
      <c r="O117" s="1328" t="str">
        <f t="shared" si="2"/>
        <v xml:space="preserve">- </v>
      </c>
    </row>
    <row r="118" spans="1:15">
      <c r="A118" s="1280">
        <v>118</v>
      </c>
      <c r="E118" s="1302"/>
      <c r="F118" s="1308" t="s">
        <v>1070</v>
      </c>
      <c r="G118" s="1308" t="s">
        <v>1071</v>
      </c>
      <c r="H118" s="1308" t="s">
        <v>270</v>
      </c>
      <c r="I118" s="1296"/>
      <c r="J118" s="1293" t="s">
        <v>79</v>
      </c>
      <c r="K118" s="1351" t="s">
        <v>1153</v>
      </c>
      <c r="L118" s="1304"/>
      <c r="M118" s="1309" t="s">
        <v>1381</v>
      </c>
      <c r="N118" s="1310" t="s">
        <v>1381</v>
      </c>
      <c r="O118" s="1311" t="str">
        <f t="shared" si="2"/>
        <v xml:space="preserve">- </v>
      </c>
    </row>
    <row r="119" spans="1:15">
      <c r="A119" s="1280">
        <v>119</v>
      </c>
      <c r="E119" s="1302"/>
      <c r="F119" s="1308" t="s">
        <v>1070</v>
      </c>
      <c r="G119" s="1308" t="s">
        <v>1071</v>
      </c>
      <c r="H119" s="1308" t="s">
        <v>270</v>
      </c>
      <c r="I119" s="1296"/>
      <c r="J119" s="1293" t="s">
        <v>79</v>
      </c>
      <c r="K119" s="1351" t="s">
        <v>1154</v>
      </c>
      <c r="L119" s="1304"/>
      <c r="M119" s="1309">
        <v>1185635</v>
      </c>
      <c r="N119" s="1310">
        <v>1324536</v>
      </c>
      <c r="O119" s="1311">
        <f t="shared" si="2"/>
        <v>138901</v>
      </c>
    </row>
    <row r="120" spans="1:15">
      <c r="A120" s="1280">
        <v>120</v>
      </c>
      <c r="E120" s="1302"/>
      <c r="F120" s="1308" t="s">
        <v>1070</v>
      </c>
      <c r="G120" s="1308" t="s">
        <v>1071</v>
      </c>
      <c r="H120" s="1308" t="s">
        <v>270</v>
      </c>
      <c r="I120" s="1296"/>
      <c r="J120" s="1293" t="s">
        <v>79</v>
      </c>
      <c r="K120" s="1353" t="s">
        <v>1155</v>
      </c>
      <c r="L120" s="1304"/>
      <c r="M120" s="1309" t="s">
        <v>1381</v>
      </c>
      <c r="N120" s="1310" t="s">
        <v>1381</v>
      </c>
      <c r="O120" s="1311" t="str">
        <f t="shared" si="2"/>
        <v xml:space="preserve">- </v>
      </c>
    </row>
    <row r="121" spans="1:15">
      <c r="A121" s="1280">
        <v>121</v>
      </c>
      <c r="E121" s="1302"/>
      <c r="F121" s="1308" t="s">
        <v>1070</v>
      </c>
      <c r="G121" s="1308" t="s">
        <v>1071</v>
      </c>
      <c r="H121" s="1308" t="s">
        <v>270</v>
      </c>
      <c r="I121" s="1296"/>
      <c r="J121" s="1293" t="s">
        <v>79</v>
      </c>
      <c r="K121" s="1350" t="s">
        <v>1156</v>
      </c>
      <c r="L121" s="1304"/>
      <c r="M121" s="1318" t="s">
        <v>1381</v>
      </c>
      <c r="N121" s="1319" t="s">
        <v>1381</v>
      </c>
      <c r="O121" s="1320" t="str">
        <f t="shared" si="2"/>
        <v xml:space="preserve">- </v>
      </c>
    </row>
    <row r="122" spans="1:15">
      <c r="A122" s="1280">
        <v>122</v>
      </c>
      <c r="E122" s="1302"/>
      <c r="F122" s="1308" t="s">
        <v>1070</v>
      </c>
      <c r="G122" s="1308" t="s">
        <v>1071</v>
      </c>
      <c r="H122" s="1308" t="s">
        <v>270</v>
      </c>
      <c r="I122" s="1296"/>
      <c r="J122" s="1293" t="s">
        <v>79</v>
      </c>
      <c r="K122" s="1321" t="s">
        <v>767</v>
      </c>
      <c r="L122" s="1304"/>
      <c r="M122" s="1322">
        <v>505</v>
      </c>
      <c r="N122" s="1323">
        <v>576</v>
      </c>
      <c r="O122" s="1324">
        <f t="shared" si="2"/>
        <v>71</v>
      </c>
    </row>
    <row r="123" spans="1:15">
      <c r="A123" s="1280">
        <v>123</v>
      </c>
      <c r="E123" s="1302"/>
      <c r="F123" s="1308" t="s">
        <v>1070</v>
      </c>
      <c r="G123" s="1308" t="s">
        <v>1071</v>
      </c>
      <c r="H123" s="1308" t="s">
        <v>270</v>
      </c>
      <c r="I123" s="1296"/>
      <c r="J123" s="1293" t="s">
        <v>79</v>
      </c>
      <c r="K123" s="1348" t="s">
        <v>1157</v>
      </c>
      <c r="L123" s="1304"/>
      <c r="M123" s="1326" t="s">
        <v>1381</v>
      </c>
      <c r="N123" s="1327" t="s">
        <v>1381</v>
      </c>
      <c r="O123" s="1328" t="str">
        <f t="shared" si="2"/>
        <v xml:space="preserve">- </v>
      </c>
    </row>
    <row r="124" spans="1:15">
      <c r="A124" s="1280">
        <v>124</v>
      </c>
      <c r="E124" s="1302"/>
      <c r="F124" s="1308" t="s">
        <v>1070</v>
      </c>
      <c r="G124" s="1308" t="s">
        <v>1071</v>
      </c>
      <c r="H124" s="1308" t="s">
        <v>270</v>
      </c>
      <c r="I124" s="1296"/>
      <c r="J124" s="1293" t="s">
        <v>79</v>
      </c>
      <c r="K124" s="1351" t="s">
        <v>1158</v>
      </c>
      <c r="L124" s="1304"/>
      <c r="M124" s="1309" t="s">
        <v>1381</v>
      </c>
      <c r="N124" s="1310" t="s">
        <v>1381</v>
      </c>
      <c r="O124" s="1311" t="str">
        <f t="shared" si="2"/>
        <v xml:space="preserve">- </v>
      </c>
    </row>
    <row r="125" spans="1:15">
      <c r="A125" s="1280">
        <v>125</v>
      </c>
      <c r="E125" s="1302"/>
      <c r="F125" s="1308" t="s">
        <v>1070</v>
      </c>
      <c r="G125" s="1308" t="s">
        <v>1071</v>
      </c>
      <c r="H125" s="1308" t="s">
        <v>270</v>
      </c>
      <c r="I125" s="1296"/>
      <c r="J125" s="1293" t="s">
        <v>79</v>
      </c>
      <c r="K125" s="1351" t="s">
        <v>1159</v>
      </c>
      <c r="L125" s="1304"/>
      <c r="M125" s="1309">
        <v>135</v>
      </c>
      <c r="N125" s="1310">
        <v>100</v>
      </c>
      <c r="O125" s="1311">
        <f t="shared" si="2"/>
        <v>-35</v>
      </c>
    </row>
    <row r="126" spans="1:15">
      <c r="A126" s="1280">
        <v>126</v>
      </c>
      <c r="E126" s="1302"/>
      <c r="F126" s="1308" t="s">
        <v>1070</v>
      </c>
      <c r="G126" s="1308" t="s">
        <v>1071</v>
      </c>
      <c r="H126" s="1308" t="s">
        <v>270</v>
      </c>
      <c r="I126" s="1296"/>
      <c r="J126" s="1293" t="s">
        <v>79</v>
      </c>
      <c r="K126" s="1351" t="s">
        <v>1160</v>
      </c>
      <c r="L126" s="1304"/>
      <c r="M126" s="1309">
        <v>369</v>
      </c>
      <c r="N126" s="1310">
        <v>475</v>
      </c>
      <c r="O126" s="1311">
        <f t="shared" si="2"/>
        <v>106</v>
      </c>
    </row>
    <row r="127" spans="1:15">
      <c r="A127" s="1280">
        <v>127</v>
      </c>
      <c r="E127" s="1302"/>
      <c r="F127" s="1308" t="s">
        <v>1070</v>
      </c>
      <c r="G127" s="1308" t="s">
        <v>1071</v>
      </c>
      <c r="H127" s="1308" t="s">
        <v>270</v>
      </c>
      <c r="I127" s="1296"/>
      <c r="J127" s="1293" t="s">
        <v>79</v>
      </c>
      <c r="K127" s="1349" t="s">
        <v>570</v>
      </c>
      <c r="L127" s="1304"/>
      <c r="M127" s="1309" t="s">
        <v>1381</v>
      </c>
      <c r="N127" s="1310" t="s">
        <v>1381</v>
      </c>
      <c r="O127" s="1311" t="str">
        <f t="shared" si="2"/>
        <v xml:space="preserve">- </v>
      </c>
    </row>
    <row r="128" spans="1:15">
      <c r="A128" s="1280">
        <v>128</v>
      </c>
      <c r="E128" s="1302"/>
      <c r="F128" s="1308" t="s">
        <v>1070</v>
      </c>
      <c r="G128" s="1308" t="s">
        <v>1071</v>
      </c>
      <c r="H128" s="1308" t="s">
        <v>270</v>
      </c>
      <c r="I128" s="1296"/>
      <c r="J128" s="1293" t="s">
        <v>79</v>
      </c>
      <c r="K128" s="1349" t="s">
        <v>571</v>
      </c>
      <c r="L128" s="1304"/>
      <c r="M128" s="1309">
        <v>83160</v>
      </c>
      <c r="N128" s="1310">
        <v>103331</v>
      </c>
      <c r="O128" s="1311">
        <f t="shared" si="2"/>
        <v>20171</v>
      </c>
    </row>
    <row r="129" spans="1:15">
      <c r="A129" s="1280">
        <v>129</v>
      </c>
      <c r="E129" s="1302"/>
      <c r="F129" s="1308" t="s">
        <v>1070</v>
      </c>
      <c r="G129" s="1308" t="s">
        <v>1071</v>
      </c>
      <c r="H129" s="1308" t="s">
        <v>270</v>
      </c>
      <c r="I129" s="1296"/>
      <c r="J129" s="1293" t="s">
        <v>79</v>
      </c>
      <c r="K129" s="1349" t="s">
        <v>783</v>
      </c>
      <c r="L129" s="1304"/>
      <c r="M129" s="1309" t="s">
        <v>1381</v>
      </c>
      <c r="N129" s="1310" t="s">
        <v>1381</v>
      </c>
      <c r="O129" s="1311" t="str">
        <f t="shared" si="2"/>
        <v xml:space="preserve">- </v>
      </c>
    </row>
    <row r="130" spans="1:15">
      <c r="A130" s="1280">
        <v>130</v>
      </c>
      <c r="E130" s="1302"/>
      <c r="F130" s="1308" t="s">
        <v>1070</v>
      </c>
      <c r="G130" s="1308" t="s">
        <v>1071</v>
      </c>
      <c r="H130" s="1308" t="s">
        <v>270</v>
      </c>
      <c r="I130" s="1296"/>
      <c r="J130" s="1293" t="s">
        <v>79</v>
      </c>
      <c r="K130" s="1349" t="s">
        <v>831</v>
      </c>
      <c r="L130" s="1304"/>
      <c r="M130" s="1309">
        <v>3743</v>
      </c>
      <c r="N130" s="1310">
        <v>8883</v>
      </c>
      <c r="O130" s="1311">
        <f t="shared" si="2"/>
        <v>5140</v>
      </c>
    </row>
    <row r="131" spans="1:15">
      <c r="A131" s="1280">
        <v>131</v>
      </c>
      <c r="E131" s="1302"/>
      <c r="F131" s="1308" t="s">
        <v>1070</v>
      </c>
      <c r="G131" s="1308" t="s">
        <v>1071</v>
      </c>
      <c r="H131" s="1308" t="s">
        <v>270</v>
      </c>
      <c r="I131" s="1296"/>
      <c r="J131" s="1293" t="s">
        <v>79</v>
      </c>
      <c r="K131" s="1350" t="s">
        <v>832</v>
      </c>
      <c r="L131" s="1304"/>
      <c r="M131" s="1318" t="s">
        <v>1381</v>
      </c>
      <c r="N131" s="1319" t="s">
        <v>1381</v>
      </c>
      <c r="O131" s="1320" t="str">
        <f t="shared" si="2"/>
        <v xml:space="preserve">- </v>
      </c>
    </row>
    <row r="132" spans="1:15">
      <c r="A132" s="1280">
        <v>132</v>
      </c>
      <c r="E132" s="1302"/>
      <c r="F132" s="1308" t="s">
        <v>1070</v>
      </c>
      <c r="G132" s="1308" t="s">
        <v>1071</v>
      </c>
      <c r="H132" s="1308" t="s">
        <v>270</v>
      </c>
      <c r="I132" s="1296"/>
      <c r="J132" s="1293" t="s">
        <v>79</v>
      </c>
      <c r="K132" s="1321" t="s">
        <v>833</v>
      </c>
      <c r="L132" s="1304"/>
      <c r="M132" s="1322">
        <v>110185</v>
      </c>
      <c r="N132" s="1323">
        <v>166519</v>
      </c>
      <c r="O132" s="1324">
        <f t="shared" si="2"/>
        <v>56334</v>
      </c>
    </row>
    <row r="133" spans="1:15">
      <c r="A133" s="1280">
        <v>133</v>
      </c>
      <c r="E133" s="1302"/>
      <c r="F133" s="1308" t="s">
        <v>1070</v>
      </c>
      <c r="G133" s="1308" t="s">
        <v>1071</v>
      </c>
      <c r="H133" s="1308" t="s">
        <v>270</v>
      </c>
      <c r="I133" s="1296"/>
      <c r="J133" s="1293" t="s">
        <v>79</v>
      </c>
      <c r="K133" s="1348" t="s">
        <v>1161</v>
      </c>
      <c r="L133" s="1304"/>
      <c r="M133" s="1326">
        <v>5</v>
      </c>
      <c r="N133" s="1327">
        <v>54</v>
      </c>
      <c r="O133" s="1328">
        <f t="shared" si="2"/>
        <v>49</v>
      </c>
    </row>
    <row r="134" spans="1:15">
      <c r="A134" s="1280">
        <v>134</v>
      </c>
      <c r="E134" s="1302"/>
      <c r="F134" s="1308" t="s">
        <v>1070</v>
      </c>
      <c r="G134" s="1308" t="s">
        <v>1071</v>
      </c>
      <c r="H134" s="1308" t="s">
        <v>270</v>
      </c>
      <c r="I134" s="1296"/>
      <c r="J134" s="1293" t="s">
        <v>79</v>
      </c>
      <c r="K134" s="1351" t="s">
        <v>1162</v>
      </c>
      <c r="L134" s="1304"/>
      <c r="M134" s="1309">
        <v>9716</v>
      </c>
      <c r="N134" s="1310">
        <v>7352</v>
      </c>
      <c r="O134" s="1311">
        <f t="shared" si="2"/>
        <v>-2364</v>
      </c>
    </row>
    <row r="135" spans="1:15">
      <c r="A135" s="1280">
        <v>135</v>
      </c>
      <c r="E135" s="1302"/>
      <c r="F135" s="1308" t="s">
        <v>1070</v>
      </c>
      <c r="G135" s="1308" t="s">
        <v>1071</v>
      </c>
      <c r="H135" s="1308" t="s">
        <v>270</v>
      </c>
      <c r="I135" s="1296"/>
      <c r="J135" s="1293" t="s">
        <v>79</v>
      </c>
      <c r="K135" s="1351" t="s">
        <v>1163</v>
      </c>
      <c r="L135" s="1304"/>
      <c r="M135" s="1309">
        <v>8176</v>
      </c>
      <c r="N135" s="1310">
        <v>7939</v>
      </c>
      <c r="O135" s="1311">
        <f t="shared" si="2"/>
        <v>-237</v>
      </c>
    </row>
    <row r="136" spans="1:15">
      <c r="A136" s="1280">
        <v>136</v>
      </c>
      <c r="E136" s="1302"/>
      <c r="F136" s="1308" t="s">
        <v>1070</v>
      </c>
      <c r="G136" s="1308" t="s">
        <v>1071</v>
      </c>
      <c r="H136" s="1308" t="s">
        <v>270</v>
      </c>
      <c r="I136" s="1296"/>
      <c r="J136" s="1293" t="s">
        <v>79</v>
      </c>
      <c r="K136" s="1351" t="s">
        <v>1104</v>
      </c>
      <c r="L136" s="1304"/>
      <c r="M136" s="1309">
        <v>61899</v>
      </c>
      <c r="N136" s="1310">
        <v>74566</v>
      </c>
      <c r="O136" s="1311">
        <f t="shared" si="2"/>
        <v>12667</v>
      </c>
    </row>
    <row r="137" spans="1:15">
      <c r="A137" s="1280">
        <v>137</v>
      </c>
      <c r="E137" s="1302"/>
      <c r="F137" s="1308" t="s">
        <v>1070</v>
      </c>
      <c r="G137" s="1308" t="s">
        <v>1071</v>
      </c>
      <c r="H137" s="1308" t="s">
        <v>270</v>
      </c>
      <c r="I137" s="1296"/>
      <c r="J137" s="1293" t="s">
        <v>79</v>
      </c>
      <c r="K137" s="1351" t="s">
        <v>1164</v>
      </c>
      <c r="L137" s="1304"/>
      <c r="M137" s="1309">
        <v>953</v>
      </c>
      <c r="N137" s="1310">
        <v>5603</v>
      </c>
      <c r="O137" s="1311">
        <f t="shared" si="2"/>
        <v>4650</v>
      </c>
    </row>
    <row r="138" spans="1:15">
      <c r="A138" s="1280">
        <v>138</v>
      </c>
      <c r="E138" s="1302"/>
      <c r="F138" s="1308" t="s">
        <v>1070</v>
      </c>
      <c r="G138" s="1308" t="s">
        <v>1071</v>
      </c>
      <c r="H138" s="1308" t="s">
        <v>270</v>
      </c>
      <c r="I138" s="1296"/>
      <c r="J138" s="1293" t="s">
        <v>79</v>
      </c>
      <c r="K138" s="1351" t="s">
        <v>1165</v>
      </c>
      <c r="L138" s="1304"/>
      <c r="M138" s="1309" t="s">
        <v>1381</v>
      </c>
      <c r="N138" s="1310" t="s">
        <v>1381</v>
      </c>
      <c r="O138" s="1311" t="str">
        <f t="shared" si="2"/>
        <v xml:space="preserve">- </v>
      </c>
    </row>
    <row r="139" spans="1:15">
      <c r="A139" s="1280">
        <v>139</v>
      </c>
      <c r="E139" s="1302"/>
      <c r="F139" s="1308" t="s">
        <v>1070</v>
      </c>
      <c r="G139" s="1308" t="s">
        <v>1071</v>
      </c>
      <c r="H139" s="1308" t="s">
        <v>270</v>
      </c>
      <c r="I139" s="1296"/>
      <c r="J139" s="1293" t="s">
        <v>79</v>
      </c>
      <c r="K139" s="1351" t="s">
        <v>1166</v>
      </c>
      <c r="L139" s="1304"/>
      <c r="M139" s="1309">
        <v>183</v>
      </c>
      <c r="N139" s="1310" t="s">
        <v>1381</v>
      </c>
      <c r="O139" s="1311">
        <f t="shared" si="2"/>
        <v>-183</v>
      </c>
    </row>
    <row r="140" spans="1:15">
      <c r="A140" s="1280">
        <v>140</v>
      </c>
      <c r="E140" s="1302"/>
      <c r="F140" s="1308" t="s">
        <v>1167</v>
      </c>
      <c r="G140" s="1354" t="s">
        <v>1071</v>
      </c>
      <c r="H140" s="1308" t="s">
        <v>270</v>
      </c>
      <c r="I140" s="1296"/>
      <c r="J140" s="1293" t="s">
        <v>79</v>
      </c>
      <c r="K140" s="1355" t="s">
        <v>1168</v>
      </c>
      <c r="L140" s="1304"/>
      <c r="M140" s="1309">
        <v>29249</v>
      </c>
      <c r="N140" s="1310">
        <v>71001</v>
      </c>
      <c r="O140" s="1311">
        <f t="shared" si="2"/>
        <v>41752</v>
      </c>
    </row>
    <row r="141" spans="1:15">
      <c r="A141" s="1280">
        <v>141</v>
      </c>
      <c r="E141" s="1302"/>
      <c r="F141" s="1308" t="s">
        <v>1070</v>
      </c>
      <c r="G141" s="1308" t="s">
        <v>1071</v>
      </c>
      <c r="H141" s="1308" t="s">
        <v>270</v>
      </c>
      <c r="I141" s="1296"/>
      <c r="J141" s="1293" t="s">
        <v>79</v>
      </c>
      <c r="K141" s="1356" t="s">
        <v>1169</v>
      </c>
      <c r="L141" s="1304"/>
      <c r="M141" s="1357" t="s">
        <v>1428</v>
      </c>
      <c r="N141" s="1358" t="s">
        <v>1428</v>
      </c>
      <c r="O141" s="1359"/>
    </row>
    <row r="142" spans="1:15">
      <c r="A142" s="1280">
        <v>142</v>
      </c>
      <c r="E142" s="1302"/>
      <c r="F142" s="1308" t="s">
        <v>1070</v>
      </c>
      <c r="G142" s="1308" t="s">
        <v>1071</v>
      </c>
      <c r="H142" s="1308" t="s">
        <v>270</v>
      </c>
      <c r="I142" s="1296"/>
      <c r="J142" s="1293" t="s">
        <v>79</v>
      </c>
      <c r="K142" s="1356" t="s">
        <v>79</v>
      </c>
      <c r="L142" s="1304"/>
      <c r="M142" s="1360">
        <v>2465</v>
      </c>
      <c r="N142" s="1310">
        <v>2716</v>
      </c>
      <c r="O142" s="1361"/>
    </row>
    <row r="143" spans="1:15">
      <c r="A143" s="1280">
        <v>143</v>
      </c>
      <c r="E143" s="1302"/>
      <c r="F143" s="1308" t="s">
        <v>1070</v>
      </c>
      <c r="G143" s="1308" t="s">
        <v>1071</v>
      </c>
      <c r="H143" s="1308" t="s">
        <v>270</v>
      </c>
      <c r="I143" s="1296"/>
      <c r="J143" s="1293" t="s">
        <v>79</v>
      </c>
      <c r="K143" s="1356" t="s">
        <v>79</v>
      </c>
      <c r="L143" s="1304"/>
      <c r="M143" s="1357" t="s">
        <v>1381</v>
      </c>
      <c r="N143" s="1358" t="s">
        <v>1103</v>
      </c>
      <c r="O143" s="1359"/>
    </row>
    <row r="144" spans="1:15">
      <c r="A144" s="1280">
        <v>144</v>
      </c>
      <c r="E144" s="1302"/>
      <c r="F144" s="1308" t="s">
        <v>1070</v>
      </c>
      <c r="G144" s="1308" t="s">
        <v>1071</v>
      </c>
      <c r="H144" s="1308" t="s">
        <v>270</v>
      </c>
      <c r="I144" s="1296"/>
      <c r="J144" s="1293" t="s">
        <v>79</v>
      </c>
      <c r="K144" s="1356" t="s">
        <v>79</v>
      </c>
      <c r="L144" s="1304"/>
      <c r="M144" s="1360" t="s">
        <v>1381</v>
      </c>
      <c r="N144" s="1310">
        <v>15</v>
      </c>
      <c r="O144" s="1361"/>
    </row>
    <row r="145" spans="1:15">
      <c r="A145" s="1280">
        <v>145</v>
      </c>
      <c r="E145" s="1302"/>
      <c r="F145" s="1308" t="s">
        <v>1070</v>
      </c>
      <c r="G145" s="1308" t="s">
        <v>1071</v>
      </c>
      <c r="H145" s="1308" t="s">
        <v>270</v>
      </c>
      <c r="I145" s="1296"/>
      <c r="J145" s="1293" t="s">
        <v>79</v>
      </c>
      <c r="K145" s="1356" t="s">
        <v>79</v>
      </c>
      <c r="L145" s="1304"/>
      <c r="M145" s="1357" t="s">
        <v>1381</v>
      </c>
      <c r="N145" s="1358" t="s">
        <v>1381</v>
      </c>
      <c r="O145" s="1359"/>
    </row>
    <row r="146" spans="1:15">
      <c r="A146" s="1280">
        <v>146</v>
      </c>
      <c r="C146" s="1362"/>
      <c r="D146" s="1362"/>
      <c r="E146" s="1302"/>
      <c r="F146" s="1308" t="s">
        <v>1070</v>
      </c>
      <c r="G146" s="1308" t="s">
        <v>1071</v>
      </c>
      <c r="H146" s="1308" t="s">
        <v>270</v>
      </c>
      <c r="I146" s="1296"/>
      <c r="J146" s="1293" t="s">
        <v>79</v>
      </c>
      <c r="K146" s="1356" t="s">
        <v>79</v>
      </c>
      <c r="L146" s="1304"/>
      <c r="M146" s="1360" t="s">
        <v>1381</v>
      </c>
      <c r="N146" s="1310" t="s">
        <v>1381</v>
      </c>
      <c r="O146" s="1361"/>
    </row>
    <row r="147" spans="1:15">
      <c r="A147" s="1280">
        <v>147</v>
      </c>
      <c r="E147" s="1302"/>
      <c r="F147" s="1308" t="s">
        <v>1070</v>
      </c>
      <c r="G147" s="1308" t="s">
        <v>1071</v>
      </c>
      <c r="H147" s="1308" t="s">
        <v>270</v>
      </c>
      <c r="I147" s="1296"/>
      <c r="J147" s="1293" t="s">
        <v>79</v>
      </c>
      <c r="K147" s="1356" t="s">
        <v>79</v>
      </c>
      <c r="L147" s="1304"/>
      <c r="M147" s="1357" t="s">
        <v>1381</v>
      </c>
      <c r="N147" s="1358" t="s">
        <v>1381</v>
      </c>
      <c r="O147" s="1359"/>
    </row>
    <row r="148" spans="1:15">
      <c r="A148" s="1280">
        <v>148</v>
      </c>
      <c r="E148" s="1302"/>
      <c r="F148" s="1308" t="s">
        <v>1070</v>
      </c>
      <c r="G148" s="1308" t="s">
        <v>1071</v>
      </c>
      <c r="H148" s="1308" t="s">
        <v>270</v>
      </c>
      <c r="I148" s="1296"/>
      <c r="J148" s="1293" t="s">
        <v>79</v>
      </c>
      <c r="K148" s="1356" t="s">
        <v>79</v>
      </c>
      <c r="L148" s="1304"/>
      <c r="M148" s="1360" t="s">
        <v>1381</v>
      </c>
      <c r="N148" s="1310" t="s">
        <v>1381</v>
      </c>
      <c r="O148" s="1361"/>
    </row>
    <row r="149" spans="1:15">
      <c r="A149" s="1280">
        <v>149</v>
      </c>
      <c r="E149" s="1302"/>
      <c r="F149" s="1308" t="s">
        <v>1070</v>
      </c>
      <c r="G149" s="1308" t="s">
        <v>1071</v>
      </c>
      <c r="H149" s="1308" t="s">
        <v>270</v>
      </c>
      <c r="I149" s="1296"/>
      <c r="J149" s="1293" t="s">
        <v>79</v>
      </c>
      <c r="K149" s="1356" t="s">
        <v>79</v>
      </c>
      <c r="L149" s="1304"/>
      <c r="M149" s="1357" t="s">
        <v>1381</v>
      </c>
      <c r="N149" s="1358" t="s">
        <v>1381</v>
      </c>
      <c r="O149" s="1359"/>
    </row>
    <row r="150" spans="1:15">
      <c r="A150" s="1280">
        <v>150</v>
      </c>
      <c r="E150" s="1302"/>
      <c r="F150" s="1308" t="s">
        <v>1070</v>
      </c>
      <c r="G150" s="1308" t="s">
        <v>1071</v>
      </c>
      <c r="H150" s="1308" t="s">
        <v>270</v>
      </c>
      <c r="I150" s="1296"/>
      <c r="J150" s="1293" t="s">
        <v>79</v>
      </c>
      <c r="K150" s="1356" t="s">
        <v>79</v>
      </c>
      <c r="L150" s="1304"/>
      <c r="M150" s="1360" t="s">
        <v>1381</v>
      </c>
      <c r="N150" s="1310" t="s">
        <v>1381</v>
      </c>
      <c r="O150" s="1361"/>
    </row>
    <row r="151" spans="1:15">
      <c r="A151" s="1280">
        <v>151</v>
      </c>
      <c r="E151" s="1302"/>
      <c r="F151" s="1308" t="s">
        <v>1070</v>
      </c>
      <c r="G151" s="1308" t="s">
        <v>1071</v>
      </c>
      <c r="H151" s="1308" t="s">
        <v>270</v>
      </c>
      <c r="I151" s="1296"/>
      <c r="J151" s="1293" t="s">
        <v>79</v>
      </c>
      <c r="K151" s="1356" t="s">
        <v>79</v>
      </c>
      <c r="L151" s="1304"/>
      <c r="M151" s="1357" t="s">
        <v>1381</v>
      </c>
      <c r="N151" s="1358" t="s">
        <v>1381</v>
      </c>
      <c r="O151" s="1359"/>
    </row>
    <row r="152" spans="1:15">
      <c r="A152" s="1280">
        <v>152</v>
      </c>
      <c r="E152" s="1302"/>
      <c r="F152" s="1308" t="s">
        <v>1070</v>
      </c>
      <c r="G152" s="1308" t="s">
        <v>1071</v>
      </c>
      <c r="H152" s="1308" t="s">
        <v>270</v>
      </c>
      <c r="I152" s="1296"/>
      <c r="J152" s="1293" t="s">
        <v>79</v>
      </c>
      <c r="K152" s="1356" t="s">
        <v>79</v>
      </c>
      <c r="L152" s="1304"/>
      <c r="M152" s="1360" t="s">
        <v>1381</v>
      </c>
      <c r="N152" s="1310" t="s">
        <v>1381</v>
      </c>
      <c r="O152" s="1361"/>
    </row>
    <row r="153" spans="1:15">
      <c r="A153" s="1280">
        <v>153</v>
      </c>
      <c r="E153" s="1302"/>
      <c r="F153" s="1308" t="s">
        <v>1070</v>
      </c>
      <c r="G153" s="1308" t="s">
        <v>1071</v>
      </c>
      <c r="H153" s="1308" t="s">
        <v>270</v>
      </c>
      <c r="I153" s="1296"/>
      <c r="J153" s="1293" t="s">
        <v>79</v>
      </c>
      <c r="K153" s="1356" t="s">
        <v>79</v>
      </c>
      <c r="L153" s="1304"/>
      <c r="M153" s="1357" t="s">
        <v>1381</v>
      </c>
      <c r="N153" s="1358" t="s">
        <v>1381</v>
      </c>
      <c r="O153" s="1359"/>
    </row>
    <row r="154" spans="1:15">
      <c r="A154" s="1280">
        <v>154</v>
      </c>
      <c r="E154" s="1302"/>
      <c r="F154" s="1308" t="s">
        <v>1070</v>
      </c>
      <c r="G154" s="1308" t="s">
        <v>1071</v>
      </c>
      <c r="H154" s="1308" t="s">
        <v>270</v>
      </c>
      <c r="I154" s="1296"/>
      <c r="J154" s="1293" t="s">
        <v>79</v>
      </c>
      <c r="K154" s="1356" t="s">
        <v>79</v>
      </c>
      <c r="L154" s="1304"/>
      <c r="M154" s="1360" t="s">
        <v>1381</v>
      </c>
      <c r="N154" s="1310" t="s">
        <v>1381</v>
      </c>
      <c r="O154" s="1361"/>
    </row>
    <row r="155" spans="1:15">
      <c r="A155" s="1280">
        <v>155</v>
      </c>
      <c r="E155" s="1302"/>
      <c r="F155" s="1308" t="s">
        <v>1070</v>
      </c>
      <c r="G155" s="1308" t="s">
        <v>1071</v>
      </c>
      <c r="H155" s="1308" t="s">
        <v>270</v>
      </c>
      <c r="I155" s="1296"/>
      <c r="J155" s="1293" t="s">
        <v>79</v>
      </c>
      <c r="K155" s="1356" t="s">
        <v>79</v>
      </c>
      <c r="L155" s="1304"/>
      <c r="M155" s="1357" t="s">
        <v>1381</v>
      </c>
      <c r="N155" s="1358" t="s">
        <v>1381</v>
      </c>
      <c r="O155" s="1359"/>
    </row>
    <row r="156" spans="1:15">
      <c r="A156" s="1280">
        <v>156</v>
      </c>
      <c r="E156" s="1302"/>
      <c r="F156" s="1308" t="s">
        <v>1070</v>
      </c>
      <c r="G156" s="1308" t="s">
        <v>1071</v>
      </c>
      <c r="H156" s="1308" t="s">
        <v>270</v>
      </c>
      <c r="I156" s="1296"/>
      <c r="J156" s="1293" t="s">
        <v>79</v>
      </c>
      <c r="K156" s="1356" t="s">
        <v>79</v>
      </c>
      <c r="L156" s="1304"/>
      <c r="M156" s="1360" t="s">
        <v>1381</v>
      </c>
      <c r="N156" s="1310" t="s">
        <v>1381</v>
      </c>
      <c r="O156" s="1361"/>
    </row>
    <row r="157" spans="1:15">
      <c r="A157" s="1280">
        <v>157</v>
      </c>
      <c r="E157" s="1302"/>
      <c r="F157" s="1308" t="s">
        <v>1070</v>
      </c>
      <c r="G157" s="1308" t="s">
        <v>1071</v>
      </c>
      <c r="H157" s="1308" t="s">
        <v>270</v>
      </c>
      <c r="I157" s="1296"/>
      <c r="J157" s="1293" t="s">
        <v>79</v>
      </c>
      <c r="K157" s="1356" t="s">
        <v>79</v>
      </c>
      <c r="L157" s="1304"/>
      <c r="M157" s="1357" t="s">
        <v>1381</v>
      </c>
      <c r="N157" s="1358" t="s">
        <v>1381</v>
      </c>
      <c r="O157" s="1359"/>
    </row>
    <row r="158" spans="1:15">
      <c r="A158" s="1280">
        <v>158</v>
      </c>
      <c r="E158" s="1302"/>
      <c r="F158" s="1308" t="s">
        <v>1070</v>
      </c>
      <c r="G158" s="1308" t="s">
        <v>1071</v>
      </c>
      <c r="H158" s="1308" t="s">
        <v>270</v>
      </c>
      <c r="I158" s="1296"/>
      <c r="J158" s="1293" t="s">
        <v>79</v>
      </c>
      <c r="K158" s="1356" t="s">
        <v>79</v>
      </c>
      <c r="L158" s="1304"/>
      <c r="M158" s="1360" t="s">
        <v>1381</v>
      </c>
      <c r="N158" s="1310" t="s">
        <v>1381</v>
      </c>
      <c r="O158" s="1361"/>
    </row>
    <row r="159" spans="1:15">
      <c r="A159" s="1280">
        <v>159</v>
      </c>
      <c r="E159" s="1302"/>
      <c r="F159" s="1308" t="s">
        <v>1070</v>
      </c>
      <c r="G159" s="1308" t="s">
        <v>1071</v>
      </c>
      <c r="H159" s="1308" t="s">
        <v>270</v>
      </c>
      <c r="I159" s="1296"/>
      <c r="J159" s="1293" t="s">
        <v>79</v>
      </c>
      <c r="K159" s="1363" t="s">
        <v>1170</v>
      </c>
      <c r="L159" s="1304"/>
      <c r="M159" s="1360" t="s">
        <v>1429</v>
      </c>
      <c r="N159" s="1310" t="s">
        <v>1429</v>
      </c>
      <c r="O159" s="1361"/>
    </row>
    <row r="160" spans="1:15">
      <c r="A160" s="1280">
        <v>160</v>
      </c>
      <c r="E160" s="1302"/>
      <c r="F160" s="1308" t="s">
        <v>1070</v>
      </c>
      <c r="G160" s="1308" t="s">
        <v>1071</v>
      </c>
      <c r="H160" s="1308" t="s">
        <v>270</v>
      </c>
      <c r="I160" s="1296"/>
      <c r="J160" s="1293" t="s">
        <v>79</v>
      </c>
      <c r="K160" s="1356" t="s">
        <v>79</v>
      </c>
      <c r="L160" s="1304"/>
      <c r="M160" s="1364">
        <v>26784</v>
      </c>
      <c r="N160" s="1319">
        <v>68270</v>
      </c>
      <c r="O160" s="1365"/>
    </row>
    <row r="161" spans="1:15">
      <c r="A161" s="1280">
        <v>161</v>
      </c>
      <c r="E161" s="1302"/>
      <c r="F161" s="1308" t="s">
        <v>1167</v>
      </c>
      <c r="G161" s="1354" t="s">
        <v>1071</v>
      </c>
      <c r="H161" s="1308" t="s">
        <v>270</v>
      </c>
      <c r="I161" s="1296"/>
      <c r="J161" s="1293" t="s">
        <v>79</v>
      </c>
      <c r="K161" s="1321" t="s">
        <v>1171</v>
      </c>
      <c r="L161" s="1304"/>
      <c r="M161" s="1322">
        <v>1468</v>
      </c>
      <c r="N161" s="1323">
        <v>1728</v>
      </c>
      <c r="O161" s="1324">
        <f t="shared" ref="O161:O173" si="3">IF(SUM(N161)-SUM(M161)=0,"- ",SUM(N161)-SUM(M161))</f>
        <v>260</v>
      </c>
    </row>
    <row r="162" spans="1:15">
      <c r="A162" s="1280">
        <v>162</v>
      </c>
      <c r="E162" s="1302"/>
      <c r="F162" s="1308" t="s">
        <v>1070</v>
      </c>
      <c r="G162" s="1308" t="s">
        <v>1071</v>
      </c>
      <c r="H162" s="1308" t="s">
        <v>270</v>
      </c>
      <c r="I162" s="1296"/>
      <c r="J162" s="1293" t="s">
        <v>79</v>
      </c>
      <c r="K162" s="1366" t="s">
        <v>1172</v>
      </c>
      <c r="L162" s="1304"/>
      <c r="M162" s="1326" t="s">
        <v>1381</v>
      </c>
      <c r="N162" s="1327" t="s">
        <v>1381</v>
      </c>
      <c r="O162" s="1328" t="str">
        <f t="shared" si="3"/>
        <v xml:space="preserve">- </v>
      </c>
    </row>
    <row r="163" spans="1:15">
      <c r="A163" s="1280">
        <v>163</v>
      </c>
      <c r="E163" s="1302"/>
      <c r="F163" s="1308" t="s">
        <v>1070</v>
      </c>
      <c r="G163" s="1308" t="s">
        <v>1071</v>
      </c>
      <c r="H163" s="1308" t="s">
        <v>270</v>
      </c>
      <c r="I163" s="1296"/>
      <c r="J163" s="1293" t="s">
        <v>79</v>
      </c>
      <c r="K163" s="693" t="s">
        <v>1173</v>
      </c>
      <c r="L163" s="1304"/>
      <c r="M163" s="1309" t="s">
        <v>1381</v>
      </c>
      <c r="N163" s="1310" t="s">
        <v>1381</v>
      </c>
      <c r="O163" s="1311" t="str">
        <f t="shared" si="3"/>
        <v xml:space="preserve">- </v>
      </c>
    </row>
    <row r="164" spans="1:15">
      <c r="A164" s="1280">
        <v>164</v>
      </c>
      <c r="E164" s="1302"/>
      <c r="F164" s="1308" t="s">
        <v>1070</v>
      </c>
      <c r="G164" s="1308" t="s">
        <v>1071</v>
      </c>
      <c r="H164" s="1308" t="s">
        <v>270</v>
      </c>
      <c r="I164" s="1296"/>
      <c r="J164" s="1293" t="s">
        <v>79</v>
      </c>
      <c r="K164" s="693" t="s">
        <v>1174</v>
      </c>
      <c r="L164" s="1304"/>
      <c r="M164" s="1309" t="s">
        <v>1381</v>
      </c>
      <c r="N164" s="1310" t="s">
        <v>1381</v>
      </c>
      <c r="O164" s="1311" t="str">
        <f t="shared" si="3"/>
        <v xml:space="preserve">- </v>
      </c>
    </row>
    <row r="165" spans="1:15">
      <c r="A165" s="1280">
        <v>165</v>
      </c>
      <c r="E165" s="1302"/>
      <c r="F165" s="1308" t="s">
        <v>1070</v>
      </c>
      <c r="G165" s="1308" t="s">
        <v>1071</v>
      </c>
      <c r="H165" s="1308" t="s">
        <v>270</v>
      </c>
      <c r="I165" s="1296"/>
      <c r="J165" s="1293" t="s">
        <v>79</v>
      </c>
      <c r="K165" s="693" t="s">
        <v>1175</v>
      </c>
      <c r="L165" s="1304"/>
      <c r="M165" s="1309" t="s">
        <v>1381</v>
      </c>
      <c r="N165" s="1310" t="s">
        <v>1381</v>
      </c>
      <c r="O165" s="1311" t="str">
        <f t="shared" si="3"/>
        <v xml:space="preserve">- </v>
      </c>
    </row>
    <row r="166" spans="1:15">
      <c r="A166" s="1280">
        <v>166</v>
      </c>
      <c r="E166" s="1302"/>
      <c r="F166" s="1308" t="s">
        <v>1070</v>
      </c>
      <c r="G166" s="1308" t="s">
        <v>1071</v>
      </c>
      <c r="H166" s="1308" t="s">
        <v>270</v>
      </c>
      <c r="I166" s="1296"/>
      <c r="J166" s="1293" t="s">
        <v>79</v>
      </c>
      <c r="K166" s="693" t="s">
        <v>1176</v>
      </c>
      <c r="L166" s="1304"/>
      <c r="M166" s="1309">
        <v>1140</v>
      </c>
      <c r="N166" s="1310">
        <v>1296</v>
      </c>
      <c r="O166" s="1311">
        <f t="shared" si="3"/>
        <v>156</v>
      </c>
    </row>
    <row r="167" spans="1:15">
      <c r="A167" s="1280">
        <v>167</v>
      </c>
      <c r="E167" s="1302"/>
      <c r="F167" s="1308" t="s">
        <v>1070</v>
      </c>
      <c r="G167" s="1308" t="s">
        <v>1071</v>
      </c>
      <c r="H167" s="1308" t="s">
        <v>270</v>
      </c>
      <c r="I167" s="1296"/>
      <c r="J167" s="1293" t="s">
        <v>79</v>
      </c>
      <c r="K167" s="693" t="s">
        <v>361</v>
      </c>
      <c r="L167" s="1304"/>
      <c r="M167" s="1309" t="s">
        <v>1381</v>
      </c>
      <c r="N167" s="1310" t="s">
        <v>1381</v>
      </c>
      <c r="O167" s="1311" t="str">
        <f t="shared" si="3"/>
        <v xml:space="preserve">- </v>
      </c>
    </row>
    <row r="168" spans="1:15">
      <c r="A168" s="1280">
        <v>168</v>
      </c>
      <c r="E168" s="1302"/>
      <c r="F168" s="1308" t="s">
        <v>1070</v>
      </c>
      <c r="G168" s="1308" t="s">
        <v>1071</v>
      </c>
      <c r="H168" s="1308" t="s">
        <v>270</v>
      </c>
      <c r="I168" s="1296"/>
      <c r="J168" s="1293" t="s">
        <v>79</v>
      </c>
      <c r="K168" s="693" t="s">
        <v>1177</v>
      </c>
      <c r="L168" s="1304"/>
      <c r="M168" s="1309">
        <v>328</v>
      </c>
      <c r="N168" s="1310">
        <v>432</v>
      </c>
      <c r="O168" s="1311">
        <f t="shared" si="3"/>
        <v>104</v>
      </c>
    </row>
    <row r="169" spans="1:15">
      <c r="A169" s="1280">
        <v>169</v>
      </c>
      <c r="E169" s="1302"/>
      <c r="F169" s="1308" t="s">
        <v>1070</v>
      </c>
      <c r="G169" s="1308" t="s">
        <v>1071</v>
      </c>
      <c r="H169" s="1308" t="s">
        <v>270</v>
      </c>
      <c r="I169" s="1296"/>
      <c r="J169" s="1293" t="s">
        <v>79</v>
      </c>
      <c r="K169" s="693" t="s">
        <v>1178</v>
      </c>
      <c r="L169" s="1304"/>
      <c r="M169" s="1309" t="s">
        <v>1381</v>
      </c>
      <c r="N169" s="1310" t="s">
        <v>1381</v>
      </c>
      <c r="O169" s="1311" t="str">
        <f t="shared" si="3"/>
        <v xml:space="preserve">- </v>
      </c>
    </row>
    <row r="170" spans="1:15">
      <c r="A170" s="1280">
        <v>170</v>
      </c>
      <c r="E170" s="1302"/>
      <c r="F170" s="1308" t="s">
        <v>1070</v>
      </c>
      <c r="G170" s="1308" t="s">
        <v>1071</v>
      </c>
      <c r="H170" s="1308" t="s">
        <v>270</v>
      </c>
      <c r="I170" s="1296"/>
      <c r="J170" s="1293" t="s">
        <v>79</v>
      </c>
      <c r="K170" s="1367" t="s">
        <v>1179</v>
      </c>
      <c r="L170" s="1304"/>
      <c r="M170" s="1309" t="s">
        <v>1381</v>
      </c>
      <c r="N170" s="1310" t="s">
        <v>1381</v>
      </c>
      <c r="O170" s="1311" t="str">
        <f t="shared" si="3"/>
        <v xml:space="preserve">- </v>
      </c>
    </row>
    <row r="171" spans="1:15">
      <c r="A171" s="1280">
        <v>171</v>
      </c>
      <c r="C171" s="1362"/>
      <c r="D171" s="1362"/>
      <c r="E171" s="1302"/>
      <c r="F171" s="1308" t="s">
        <v>1070</v>
      </c>
      <c r="G171" s="1308" t="s">
        <v>1071</v>
      </c>
      <c r="H171" s="1308" t="s">
        <v>270</v>
      </c>
      <c r="I171" s="1296"/>
      <c r="J171" s="1293" t="s">
        <v>79</v>
      </c>
      <c r="K171" s="1367" t="s">
        <v>1180</v>
      </c>
      <c r="L171" s="1304"/>
      <c r="M171" s="1309" t="s">
        <v>1381</v>
      </c>
      <c r="N171" s="1310" t="s">
        <v>1381</v>
      </c>
      <c r="O171" s="1311" t="str">
        <f t="shared" si="3"/>
        <v xml:space="preserve">- </v>
      </c>
    </row>
    <row r="172" spans="1:15">
      <c r="A172" s="1280">
        <v>172</v>
      </c>
      <c r="C172" s="1362"/>
      <c r="D172" s="1362"/>
      <c r="E172" s="1302"/>
      <c r="F172" s="1308" t="s">
        <v>1070</v>
      </c>
      <c r="G172" s="1308" t="s">
        <v>1071</v>
      </c>
      <c r="H172" s="1308" t="s">
        <v>270</v>
      </c>
      <c r="I172" s="1296"/>
      <c r="J172" s="1293" t="s">
        <v>79</v>
      </c>
      <c r="K172" s="1367" t="s">
        <v>1181</v>
      </c>
      <c r="L172" s="1304"/>
      <c r="M172" s="1309" t="s">
        <v>1381</v>
      </c>
      <c r="N172" s="1310" t="s">
        <v>1381</v>
      </c>
      <c r="O172" s="1311" t="str">
        <f t="shared" si="3"/>
        <v xml:space="preserve">- </v>
      </c>
    </row>
    <row r="173" spans="1:15">
      <c r="A173" s="1280">
        <v>173</v>
      </c>
      <c r="C173" s="1362"/>
      <c r="D173" s="1362"/>
      <c r="E173" s="1302"/>
      <c r="F173" s="1308" t="s">
        <v>1167</v>
      </c>
      <c r="G173" s="1354" t="s">
        <v>1071</v>
      </c>
      <c r="H173" s="1308" t="s">
        <v>270</v>
      </c>
      <c r="I173" s="1296"/>
      <c r="J173" s="1293" t="s">
        <v>79</v>
      </c>
      <c r="K173" s="1355" t="s">
        <v>1182</v>
      </c>
      <c r="L173" s="1304"/>
      <c r="M173" s="1309" t="s">
        <v>1381</v>
      </c>
      <c r="N173" s="1310" t="s">
        <v>1381</v>
      </c>
      <c r="O173" s="1311" t="str">
        <f t="shared" si="3"/>
        <v xml:space="preserve">- </v>
      </c>
    </row>
    <row r="174" spans="1:15">
      <c r="A174" s="1280">
        <v>174</v>
      </c>
      <c r="C174" s="1362"/>
      <c r="D174" s="1362"/>
      <c r="E174" s="1302"/>
      <c r="F174" s="1308" t="s">
        <v>1070</v>
      </c>
      <c r="G174" s="1308" t="s">
        <v>1071</v>
      </c>
      <c r="H174" s="1308" t="s">
        <v>270</v>
      </c>
      <c r="I174" s="1296"/>
      <c r="J174" s="1293" t="s">
        <v>79</v>
      </c>
      <c r="K174" s="1356" t="s">
        <v>1169</v>
      </c>
      <c r="L174" s="1304"/>
      <c r="M174" s="1357" t="s">
        <v>1381</v>
      </c>
      <c r="N174" s="1358" t="s">
        <v>1381</v>
      </c>
      <c r="O174" s="1359"/>
    </row>
    <row r="175" spans="1:15">
      <c r="A175" s="1280">
        <v>175</v>
      </c>
      <c r="C175" s="1362"/>
      <c r="D175" s="1362"/>
      <c r="E175" s="1302"/>
      <c r="F175" s="1308" t="s">
        <v>1070</v>
      </c>
      <c r="G175" s="1308" t="s">
        <v>1071</v>
      </c>
      <c r="H175" s="1308" t="s">
        <v>270</v>
      </c>
      <c r="I175" s="1296"/>
      <c r="J175" s="1293" t="s">
        <v>79</v>
      </c>
      <c r="K175" s="1356" t="s">
        <v>79</v>
      </c>
      <c r="L175" s="1304"/>
      <c r="M175" s="1360" t="s">
        <v>1381</v>
      </c>
      <c r="N175" s="1310" t="s">
        <v>1381</v>
      </c>
      <c r="O175" s="1361"/>
    </row>
    <row r="176" spans="1:15">
      <c r="A176" s="1280">
        <v>176</v>
      </c>
      <c r="C176" s="1362"/>
      <c r="D176" s="1362"/>
      <c r="E176" s="1302"/>
      <c r="F176" s="1308" t="s">
        <v>1070</v>
      </c>
      <c r="G176" s="1308" t="s">
        <v>1071</v>
      </c>
      <c r="H176" s="1308" t="s">
        <v>270</v>
      </c>
      <c r="I176" s="1296"/>
      <c r="J176" s="1293" t="s">
        <v>79</v>
      </c>
      <c r="K176" s="1356" t="s">
        <v>79</v>
      </c>
      <c r="L176" s="1304"/>
      <c r="M176" s="1357" t="s">
        <v>1381</v>
      </c>
      <c r="N176" s="1358" t="s">
        <v>1381</v>
      </c>
      <c r="O176" s="1359"/>
    </row>
    <row r="177" spans="1:15">
      <c r="A177" s="1280">
        <v>177</v>
      </c>
      <c r="C177" s="1362"/>
      <c r="D177" s="1362"/>
      <c r="E177" s="1302"/>
      <c r="F177" s="1308" t="s">
        <v>1070</v>
      </c>
      <c r="G177" s="1308" t="s">
        <v>1071</v>
      </c>
      <c r="H177" s="1308" t="s">
        <v>270</v>
      </c>
      <c r="I177" s="1296"/>
      <c r="J177" s="1293" t="s">
        <v>79</v>
      </c>
      <c r="K177" s="1356" t="s">
        <v>79</v>
      </c>
      <c r="L177" s="1304"/>
      <c r="M177" s="1360" t="s">
        <v>1381</v>
      </c>
      <c r="N177" s="1310" t="s">
        <v>1381</v>
      </c>
      <c r="O177" s="1361"/>
    </row>
    <row r="178" spans="1:15">
      <c r="A178" s="1280">
        <v>178</v>
      </c>
      <c r="E178" s="1302"/>
      <c r="F178" s="1308" t="s">
        <v>1070</v>
      </c>
      <c r="G178" s="1308" t="s">
        <v>1071</v>
      </c>
      <c r="H178" s="1308" t="s">
        <v>270</v>
      </c>
      <c r="I178" s="1296"/>
      <c r="J178" s="1293" t="s">
        <v>79</v>
      </c>
      <c r="K178" s="1356" t="s">
        <v>79</v>
      </c>
      <c r="L178" s="1304"/>
      <c r="M178" s="1357" t="s">
        <v>1381</v>
      </c>
      <c r="N178" s="1358" t="s">
        <v>1381</v>
      </c>
      <c r="O178" s="1359"/>
    </row>
    <row r="179" spans="1:15">
      <c r="A179" s="1280">
        <v>179</v>
      </c>
      <c r="E179" s="1302"/>
      <c r="F179" s="1308" t="s">
        <v>1070</v>
      </c>
      <c r="G179" s="1308" t="s">
        <v>1071</v>
      </c>
      <c r="H179" s="1308" t="s">
        <v>270</v>
      </c>
      <c r="I179" s="1296"/>
      <c r="J179" s="1293" t="s">
        <v>79</v>
      </c>
      <c r="K179" s="1356" t="s">
        <v>79</v>
      </c>
      <c r="L179" s="1304"/>
      <c r="M179" s="1360" t="s">
        <v>1381</v>
      </c>
      <c r="N179" s="1310" t="s">
        <v>1381</v>
      </c>
      <c r="O179" s="1361"/>
    </row>
    <row r="180" spans="1:15">
      <c r="A180" s="1280">
        <v>180</v>
      </c>
      <c r="E180" s="1302"/>
      <c r="F180" s="1308" t="s">
        <v>1070</v>
      </c>
      <c r="G180" s="1308" t="s">
        <v>1071</v>
      </c>
      <c r="H180" s="1308" t="s">
        <v>270</v>
      </c>
      <c r="I180" s="1296"/>
      <c r="J180" s="1293" t="s">
        <v>79</v>
      </c>
      <c r="K180" s="1363" t="s">
        <v>1183</v>
      </c>
      <c r="L180" s="1304"/>
      <c r="M180" s="1357" t="s">
        <v>1381</v>
      </c>
      <c r="N180" s="1358" t="s">
        <v>1381</v>
      </c>
      <c r="O180" s="1359"/>
    </row>
    <row r="181" spans="1:15">
      <c r="A181" s="1280">
        <v>181</v>
      </c>
      <c r="E181" s="1302"/>
      <c r="F181" s="1308" t="s">
        <v>1070</v>
      </c>
      <c r="G181" s="1308" t="s">
        <v>1071</v>
      </c>
      <c r="H181" s="1308" t="s">
        <v>270</v>
      </c>
      <c r="I181" s="1296"/>
      <c r="J181" s="1293" t="s">
        <v>79</v>
      </c>
      <c r="K181" s="1368" t="s">
        <v>79</v>
      </c>
      <c r="L181" s="1304"/>
      <c r="M181" s="1360" t="s">
        <v>1381</v>
      </c>
      <c r="N181" s="1310" t="s">
        <v>1381</v>
      </c>
      <c r="O181" s="1361"/>
    </row>
    <row r="182" spans="1:15">
      <c r="A182" s="1280">
        <v>182</v>
      </c>
      <c r="E182" s="1302"/>
      <c r="F182" s="1308" t="s">
        <v>1070</v>
      </c>
      <c r="G182" s="1308" t="s">
        <v>1071</v>
      </c>
      <c r="H182" s="1308" t="s">
        <v>270</v>
      </c>
      <c r="I182" s="1296"/>
      <c r="J182" s="1293" t="s">
        <v>79</v>
      </c>
      <c r="K182" s="1349" t="s">
        <v>1184</v>
      </c>
      <c r="L182" s="1304"/>
      <c r="M182" s="1309">
        <v>29493</v>
      </c>
      <c r="N182" s="1310">
        <v>26290</v>
      </c>
      <c r="O182" s="1311">
        <f t="shared" ref="O182:O186" si="4">IF(SUM(N182)-SUM(M182)=0,"- ",SUM(N182)-SUM(M182))</f>
        <v>-3203</v>
      </c>
    </row>
    <row r="183" spans="1:15">
      <c r="A183" s="1280">
        <v>183</v>
      </c>
      <c r="E183" s="1302"/>
      <c r="F183" s="1308" t="s">
        <v>1070</v>
      </c>
      <c r="G183" s="1308" t="s">
        <v>1071</v>
      </c>
      <c r="H183" s="1308" t="s">
        <v>270</v>
      </c>
      <c r="I183" s="1296"/>
      <c r="J183" s="1293" t="s">
        <v>79</v>
      </c>
      <c r="K183" s="1349" t="s">
        <v>1185</v>
      </c>
      <c r="L183" s="1304"/>
      <c r="M183" s="1309">
        <v>10470</v>
      </c>
      <c r="N183" s="1310">
        <v>10407</v>
      </c>
      <c r="O183" s="1311">
        <f t="shared" si="4"/>
        <v>-63</v>
      </c>
    </row>
    <row r="184" spans="1:15">
      <c r="A184" s="1280">
        <v>184</v>
      </c>
      <c r="E184" s="1302"/>
      <c r="F184" s="1308" t="s">
        <v>1070</v>
      </c>
      <c r="G184" s="1308" t="s">
        <v>1071</v>
      </c>
      <c r="H184" s="1308" t="s">
        <v>270</v>
      </c>
      <c r="I184" s="1296"/>
      <c r="J184" s="1293" t="s">
        <v>79</v>
      </c>
      <c r="K184" s="1349" t="s">
        <v>1186</v>
      </c>
      <c r="L184" s="1304"/>
      <c r="M184" s="1309" t="s">
        <v>1381</v>
      </c>
      <c r="N184" s="1310" t="s">
        <v>1381</v>
      </c>
      <c r="O184" s="1311" t="str">
        <f t="shared" si="4"/>
        <v xml:space="preserve">- </v>
      </c>
    </row>
    <row r="185" spans="1:15">
      <c r="A185" s="1280">
        <v>185</v>
      </c>
      <c r="C185" s="1362"/>
      <c r="D185" s="1362"/>
      <c r="E185" s="1302"/>
      <c r="F185" s="1308" t="s">
        <v>1070</v>
      </c>
      <c r="G185" s="1308" t="s">
        <v>1071</v>
      </c>
      <c r="H185" s="1308" t="s">
        <v>270</v>
      </c>
      <c r="I185" s="1296"/>
      <c r="J185" s="1293" t="s">
        <v>79</v>
      </c>
      <c r="K185" s="1350" t="s">
        <v>1187</v>
      </c>
      <c r="L185" s="1304"/>
      <c r="M185" s="1318">
        <v>25125</v>
      </c>
      <c r="N185" s="1319">
        <v>23657</v>
      </c>
      <c r="O185" s="1320">
        <f t="shared" si="4"/>
        <v>-1468</v>
      </c>
    </row>
    <row r="186" spans="1:15">
      <c r="A186" s="1280">
        <v>186</v>
      </c>
      <c r="C186" s="1362"/>
      <c r="D186" s="1362"/>
      <c r="E186" s="1302"/>
      <c r="F186" s="1343" t="s">
        <v>1070</v>
      </c>
      <c r="G186" s="1343" t="s">
        <v>1071</v>
      </c>
      <c r="H186" s="1343" t="s">
        <v>270</v>
      </c>
      <c r="I186" s="1296"/>
      <c r="J186" s="1293" t="s">
        <v>79</v>
      </c>
      <c r="K186" s="1321" t="s">
        <v>1188</v>
      </c>
      <c r="L186" s="1304"/>
      <c r="M186" s="1322">
        <v>16833700</v>
      </c>
      <c r="N186" s="1323">
        <v>18031298</v>
      </c>
      <c r="O186" s="1324">
        <f t="shared" si="4"/>
        <v>1197598</v>
      </c>
    </row>
    <row r="187" spans="1:15">
      <c r="A187" s="1280">
        <v>187</v>
      </c>
      <c r="C187" s="1362"/>
      <c r="D187" s="1362"/>
      <c r="E187" s="1302"/>
      <c r="F187" s="1369" t="s">
        <v>79</v>
      </c>
      <c r="G187" s="1369" t="s">
        <v>79</v>
      </c>
      <c r="H187" s="1369" t="s">
        <v>79</v>
      </c>
      <c r="I187" s="1296"/>
      <c r="J187" s="1293" t="s">
        <v>79</v>
      </c>
      <c r="K187" s="1344" t="s">
        <v>1189</v>
      </c>
      <c r="L187" s="1304"/>
      <c r="M187" s="1304" t="s">
        <v>79</v>
      </c>
      <c r="N187" s="1304" t="s">
        <v>79</v>
      </c>
      <c r="O187" s="1313"/>
    </row>
    <row r="188" spans="1:15">
      <c r="A188" s="1280">
        <v>188</v>
      </c>
      <c r="C188" s="1362"/>
      <c r="D188" s="1362"/>
      <c r="E188" s="1302"/>
      <c r="F188" s="1303" t="s">
        <v>1070</v>
      </c>
      <c r="G188" s="1303" t="s">
        <v>1071</v>
      </c>
      <c r="H188" s="1303" t="s">
        <v>270</v>
      </c>
      <c r="I188" s="1296"/>
      <c r="J188" s="1293" t="s">
        <v>79</v>
      </c>
      <c r="K188" s="1370" t="s">
        <v>69</v>
      </c>
      <c r="L188" s="1304"/>
      <c r="M188" s="1371">
        <v>145069</v>
      </c>
      <c r="N188" s="1372">
        <v>145069</v>
      </c>
      <c r="O188" s="1373" t="str">
        <f t="shared" ref="O188:O200" si="5">IF(SUM(N188)-SUM(M188)=0,"- ",SUM(N188)-SUM(M188))</f>
        <v xml:space="preserve">- </v>
      </c>
    </row>
    <row r="189" spans="1:15">
      <c r="A189" s="1280">
        <v>189</v>
      </c>
      <c r="E189" s="1302"/>
      <c r="F189" s="1308" t="s">
        <v>1070</v>
      </c>
      <c r="G189" s="1308" t="s">
        <v>1071</v>
      </c>
      <c r="H189" s="1308" t="s">
        <v>270</v>
      </c>
      <c r="I189" s="1296"/>
      <c r="J189" s="1293" t="s">
        <v>79</v>
      </c>
      <c r="K189" s="1346" t="s">
        <v>1190</v>
      </c>
      <c r="L189" s="1304"/>
      <c r="M189" s="1309" t="s">
        <v>1381</v>
      </c>
      <c r="N189" s="1310" t="s">
        <v>1381</v>
      </c>
      <c r="O189" s="1311" t="str">
        <f t="shared" si="5"/>
        <v xml:space="preserve">- </v>
      </c>
    </row>
    <row r="190" spans="1:15">
      <c r="A190" s="1280">
        <v>190</v>
      </c>
      <c r="E190" s="1302"/>
      <c r="F190" s="1308" t="s">
        <v>1070</v>
      </c>
      <c r="G190" s="1308" t="s">
        <v>1071</v>
      </c>
      <c r="H190" s="1308" t="s">
        <v>270</v>
      </c>
      <c r="I190" s="1296"/>
      <c r="J190" s="1293" t="s">
        <v>79</v>
      </c>
      <c r="K190" s="1346" t="s">
        <v>1191</v>
      </c>
      <c r="L190" s="1304"/>
      <c r="M190" s="1309" t="s">
        <v>1381</v>
      </c>
      <c r="N190" s="1310" t="s">
        <v>1381</v>
      </c>
      <c r="O190" s="1311" t="str">
        <f t="shared" si="5"/>
        <v xml:space="preserve">- </v>
      </c>
    </row>
    <row r="191" spans="1:15">
      <c r="A191" s="1280">
        <v>191</v>
      </c>
      <c r="E191" s="1302"/>
      <c r="F191" s="1308" t="s">
        <v>1070</v>
      </c>
      <c r="G191" s="1308" t="s">
        <v>1071</v>
      </c>
      <c r="H191" s="1308" t="s">
        <v>270</v>
      </c>
      <c r="I191" s="1296"/>
      <c r="J191" s="1293" t="s">
        <v>79</v>
      </c>
      <c r="K191" s="1374" t="s">
        <v>1192</v>
      </c>
      <c r="L191" s="1304"/>
      <c r="M191" s="820" t="s">
        <v>1381</v>
      </c>
      <c r="N191" s="1333" t="s">
        <v>1381</v>
      </c>
      <c r="O191" s="1334" t="str">
        <f t="shared" si="5"/>
        <v xml:space="preserve">- </v>
      </c>
    </row>
    <row r="192" spans="1:15">
      <c r="A192" s="1280">
        <v>192</v>
      </c>
      <c r="E192" s="1302"/>
      <c r="F192" s="1308" t="s">
        <v>1070</v>
      </c>
      <c r="G192" s="1308" t="s">
        <v>1071</v>
      </c>
      <c r="H192" s="1308" t="s">
        <v>270</v>
      </c>
      <c r="I192" s="1296"/>
      <c r="J192" s="1293" t="s">
        <v>79</v>
      </c>
      <c r="K192" s="1374" t="s">
        <v>1193</v>
      </c>
      <c r="L192" s="1304"/>
      <c r="M192" s="820" t="s">
        <v>1381</v>
      </c>
      <c r="N192" s="1333" t="s">
        <v>1381</v>
      </c>
      <c r="O192" s="1334" t="str">
        <f t="shared" si="5"/>
        <v xml:space="preserve">- </v>
      </c>
    </row>
    <row r="193" spans="1:15">
      <c r="A193" s="1280">
        <v>193</v>
      </c>
      <c r="E193" s="1302"/>
      <c r="F193" s="1308" t="s">
        <v>1070</v>
      </c>
      <c r="G193" s="1308" t="s">
        <v>1071</v>
      </c>
      <c r="H193" s="1308" t="s">
        <v>270</v>
      </c>
      <c r="I193" s="1296"/>
      <c r="J193" s="1293" t="s">
        <v>79</v>
      </c>
      <c r="K193" s="1374" t="s">
        <v>1194</v>
      </c>
      <c r="L193" s="1304"/>
      <c r="M193" s="820" t="s">
        <v>1381</v>
      </c>
      <c r="N193" s="1333" t="s">
        <v>1381</v>
      </c>
      <c r="O193" s="1334" t="str">
        <f t="shared" si="5"/>
        <v xml:space="preserve">- </v>
      </c>
    </row>
    <row r="194" spans="1:15" s="1362" customFormat="1">
      <c r="A194" s="1280">
        <v>194</v>
      </c>
      <c r="B194" s="1276"/>
      <c r="C194" s="1276"/>
      <c r="D194" s="1276"/>
      <c r="E194" s="1302"/>
      <c r="F194" s="1308" t="s">
        <v>1070</v>
      </c>
      <c r="G194" s="1308" t="s">
        <v>1071</v>
      </c>
      <c r="H194" s="1308" t="s">
        <v>270</v>
      </c>
      <c r="I194" s="1296"/>
      <c r="J194" s="1293" t="s">
        <v>79</v>
      </c>
      <c r="K194" s="1375" t="s">
        <v>70</v>
      </c>
      <c r="L194" s="1304"/>
      <c r="M194" s="1322">
        <v>122134</v>
      </c>
      <c r="N194" s="1323">
        <v>122134</v>
      </c>
      <c r="O194" s="1324" t="str">
        <f t="shared" si="5"/>
        <v xml:space="preserve">- </v>
      </c>
    </row>
    <row r="195" spans="1:15">
      <c r="A195" s="1280">
        <v>195</v>
      </c>
      <c r="E195" s="1302"/>
      <c r="F195" s="1308" t="s">
        <v>1070</v>
      </c>
      <c r="G195" s="1308" t="s">
        <v>1071</v>
      </c>
      <c r="H195" s="1308" t="s">
        <v>270</v>
      </c>
      <c r="I195" s="1296"/>
      <c r="J195" s="1293" t="s">
        <v>79</v>
      </c>
      <c r="K195" s="1345" t="s">
        <v>1195</v>
      </c>
      <c r="L195" s="1304"/>
      <c r="M195" s="1326">
        <v>122134</v>
      </c>
      <c r="N195" s="1327">
        <v>122134</v>
      </c>
      <c r="O195" s="1328" t="str">
        <f t="shared" si="5"/>
        <v xml:space="preserve">- </v>
      </c>
    </row>
    <row r="196" spans="1:15" s="1362" customFormat="1">
      <c r="A196" s="1280">
        <v>196</v>
      </c>
      <c r="B196" s="1276"/>
      <c r="C196" s="1276"/>
      <c r="D196" s="1276"/>
      <c r="E196" s="1302"/>
      <c r="F196" s="1308" t="s">
        <v>1070</v>
      </c>
      <c r="G196" s="1308" t="s">
        <v>1071</v>
      </c>
      <c r="H196" s="1308" t="s">
        <v>270</v>
      </c>
      <c r="I196" s="1296"/>
      <c r="J196" s="1293" t="s">
        <v>79</v>
      </c>
      <c r="K196" s="1347" t="s">
        <v>1196</v>
      </c>
      <c r="L196" s="1304"/>
      <c r="M196" s="1318" t="s">
        <v>1381</v>
      </c>
      <c r="N196" s="1319" t="s">
        <v>1381</v>
      </c>
      <c r="O196" s="1320" t="str">
        <f t="shared" si="5"/>
        <v xml:space="preserve">- </v>
      </c>
    </row>
    <row r="197" spans="1:15" s="1362" customFormat="1">
      <c r="A197" s="1280">
        <v>197</v>
      </c>
      <c r="B197" s="1276"/>
      <c r="C197" s="1276"/>
      <c r="D197" s="1276"/>
      <c r="E197" s="1302"/>
      <c r="F197" s="1308" t="s">
        <v>1070</v>
      </c>
      <c r="G197" s="1308" t="s">
        <v>1071</v>
      </c>
      <c r="H197" s="1308" t="s">
        <v>270</v>
      </c>
      <c r="I197" s="1296"/>
      <c r="J197" s="1293" t="s">
        <v>79</v>
      </c>
      <c r="K197" s="1375" t="s">
        <v>71</v>
      </c>
      <c r="L197" s="1304"/>
      <c r="M197" s="1322">
        <v>612593</v>
      </c>
      <c r="N197" s="1323">
        <v>647883</v>
      </c>
      <c r="O197" s="1324">
        <f t="shared" si="5"/>
        <v>35290</v>
      </c>
    </row>
    <row r="198" spans="1:15" s="1362" customFormat="1">
      <c r="A198" s="1376">
        <v>198</v>
      </c>
      <c r="B198" s="1286"/>
      <c r="C198" s="1286"/>
      <c r="D198" s="1376"/>
      <c r="E198" s="1276"/>
      <c r="F198" s="1354" t="s">
        <v>1070</v>
      </c>
      <c r="G198" s="1308" t="s">
        <v>1071</v>
      </c>
      <c r="H198" s="1354" t="s">
        <v>270</v>
      </c>
      <c r="I198" s="1376"/>
      <c r="J198" s="1293" t="s">
        <v>79</v>
      </c>
      <c r="K198" s="1375" t="s">
        <v>1197</v>
      </c>
      <c r="L198" s="1304"/>
      <c r="M198" s="1326">
        <v>50930</v>
      </c>
      <c r="N198" s="1327">
        <v>50930</v>
      </c>
      <c r="O198" s="1328" t="str">
        <f t="shared" si="5"/>
        <v xml:space="preserve">- </v>
      </c>
    </row>
    <row r="199" spans="1:15" s="1362" customFormat="1">
      <c r="A199" s="1376">
        <v>199</v>
      </c>
      <c r="B199" s="1286"/>
      <c r="C199" s="1286"/>
      <c r="D199" s="1376"/>
      <c r="E199" s="1276"/>
      <c r="F199" s="1354" t="s">
        <v>1070</v>
      </c>
      <c r="G199" s="1308" t="s">
        <v>1071</v>
      </c>
      <c r="H199" s="1354" t="s">
        <v>270</v>
      </c>
      <c r="I199" s="1376"/>
      <c r="J199" s="1293" t="s">
        <v>79</v>
      </c>
      <c r="K199" s="1377" t="s">
        <v>1198</v>
      </c>
      <c r="L199" s="1304"/>
      <c r="M199" s="1309">
        <v>561663</v>
      </c>
      <c r="N199" s="1310">
        <v>596953</v>
      </c>
      <c r="O199" s="1311">
        <f t="shared" si="5"/>
        <v>35290</v>
      </c>
    </row>
    <row r="200" spans="1:15" s="1362" customFormat="1">
      <c r="A200" s="1376">
        <v>200</v>
      </c>
      <c r="B200" s="1286"/>
      <c r="C200" s="1286"/>
      <c r="D200" s="1376"/>
      <c r="E200" s="1276"/>
      <c r="F200" s="1308" t="s">
        <v>1167</v>
      </c>
      <c r="G200" s="1354" t="s">
        <v>1071</v>
      </c>
      <c r="H200" s="1354" t="s">
        <v>270</v>
      </c>
      <c r="I200" s="1376"/>
      <c r="J200" s="1293" t="s">
        <v>79</v>
      </c>
      <c r="K200" s="1378" t="s">
        <v>1199</v>
      </c>
      <c r="L200" s="1304"/>
      <c r="M200" s="1309">
        <v>351</v>
      </c>
      <c r="N200" s="1310">
        <v>351</v>
      </c>
      <c r="O200" s="1311" t="str">
        <f t="shared" si="5"/>
        <v xml:space="preserve">- </v>
      </c>
    </row>
    <row r="201" spans="1:15" s="1362" customFormat="1">
      <c r="A201" s="1376">
        <v>201</v>
      </c>
      <c r="B201" s="1286"/>
      <c r="C201" s="1286"/>
      <c r="D201" s="1376"/>
      <c r="E201" s="1276"/>
      <c r="F201" s="1354" t="s">
        <v>1070</v>
      </c>
      <c r="G201" s="1308" t="s">
        <v>1071</v>
      </c>
      <c r="H201" s="1354" t="s">
        <v>270</v>
      </c>
      <c r="I201" s="1376"/>
      <c r="J201" s="1293" t="s">
        <v>79</v>
      </c>
      <c r="K201" s="1379" t="s">
        <v>1169</v>
      </c>
      <c r="L201" s="1304"/>
      <c r="M201" s="1357" t="s">
        <v>1430</v>
      </c>
      <c r="N201" s="1358" t="s">
        <v>1430</v>
      </c>
      <c r="O201" s="1359"/>
    </row>
    <row r="202" spans="1:15" s="1362" customFormat="1">
      <c r="A202" s="1376">
        <v>202</v>
      </c>
      <c r="B202" s="1286"/>
      <c r="C202" s="1286"/>
      <c r="D202" s="1376"/>
      <c r="E202" s="1276"/>
      <c r="F202" s="1354" t="s">
        <v>1070</v>
      </c>
      <c r="G202" s="1308" t="s">
        <v>1071</v>
      </c>
      <c r="H202" s="1354" t="s">
        <v>270</v>
      </c>
      <c r="I202" s="1376"/>
      <c r="J202" s="1293" t="s">
        <v>79</v>
      </c>
      <c r="K202" s="1380" t="s">
        <v>79</v>
      </c>
      <c r="L202" s="1304"/>
      <c r="M202" s="1360">
        <v>351</v>
      </c>
      <c r="N202" s="1310">
        <v>351</v>
      </c>
      <c r="O202" s="1361"/>
    </row>
    <row r="203" spans="1:15" s="1362" customFormat="1">
      <c r="A203" s="1376">
        <v>203</v>
      </c>
      <c r="B203" s="1286"/>
      <c r="C203" s="1286"/>
      <c r="D203" s="1376"/>
      <c r="E203" s="1276"/>
      <c r="F203" s="1354" t="s">
        <v>1070</v>
      </c>
      <c r="G203" s="1308" t="s">
        <v>1071</v>
      </c>
      <c r="H203" s="1354" t="s">
        <v>270</v>
      </c>
      <c r="I203" s="1376"/>
      <c r="J203" s="1293" t="s">
        <v>79</v>
      </c>
      <c r="K203" s="1380" t="s">
        <v>79</v>
      </c>
      <c r="L203" s="1304"/>
      <c r="M203" s="1357" t="s">
        <v>1381</v>
      </c>
      <c r="N203" s="1358" t="s">
        <v>1381</v>
      </c>
      <c r="O203" s="1359"/>
    </row>
    <row r="204" spans="1:15" s="1362" customFormat="1">
      <c r="A204" s="1376">
        <v>204</v>
      </c>
      <c r="B204" s="1286"/>
      <c r="C204" s="1286"/>
      <c r="D204" s="1376"/>
      <c r="E204" s="1276"/>
      <c r="F204" s="1354" t="s">
        <v>1070</v>
      </c>
      <c r="G204" s="1308" t="s">
        <v>1071</v>
      </c>
      <c r="H204" s="1354" t="s">
        <v>270</v>
      </c>
      <c r="I204" s="1376"/>
      <c r="J204" s="1293" t="s">
        <v>79</v>
      </c>
      <c r="K204" s="1380" t="s">
        <v>79</v>
      </c>
      <c r="L204" s="1304"/>
      <c r="M204" s="1360" t="s">
        <v>1381</v>
      </c>
      <c r="N204" s="1310" t="s">
        <v>1381</v>
      </c>
      <c r="O204" s="1361"/>
    </row>
    <row r="205" spans="1:15" s="1362" customFormat="1">
      <c r="A205" s="1376">
        <v>205</v>
      </c>
      <c r="B205" s="1286"/>
      <c r="C205" s="1286"/>
      <c r="D205" s="1376"/>
      <c r="E205" s="1276"/>
      <c r="F205" s="1354" t="s">
        <v>1070</v>
      </c>
      <c r="G205" s="1308" t="s">
        <v>1071</v>
      </c>
      <c r="H205" s="1354" t="s">
        <v>270</v>
      </c>
      <c r="I205" s="1376"/>
      <c r="J205" s="1293" t="s">
        <v>79</v>
      </c>
      <c r="K205" s="1380" t="s">
        <v>1200</v>
      </c>
      <c r="L205" s="1304"/>
      <c r="M205" s="1357" t="s">
        <v>1381</v>
      </c>
      <c r="N205" s="1358" t="s">
        <v>1381</v>
      </c>
      <c r="O205" s="1359"/>
    </row>
    <row r="206" spans="1:15" s="1362" customFormat="1">
      <c r="A206" s="1376">
        <v>206</v>
      </c>
      <c r="B206" s="1286"/>
      <c r="C206" s="1286"/>
      <c r="D206" s="1376"/>
      <c r="E206" s="1276"/>
      <c r="F206" s="1354" t="s">
        <v>1070</v>
      </c>
      <c r="G206" s="1308" t="s">
        <v>1071</v>
      </c>
      <c r="H206" s="1354" t="s">
        <v>270</v>
      </c>
      <c r="I206" s="1376"/>
      <c r="J206" s="1293" t="s">
        <v>79</v>
      </c>
      <c r="K206" s="1280" t="s">
        <v>79</v>
      </c>
      <c r="L206" s="1304"/>
      <c r="M206" s="1360" t="s">
        <v>1381</v>
      </c>
      <c r="N206" s="1310" t="s">
        <v>1381</v>
      </c>
      <c r="O206" s="1361"/>
    </row>
    <row r="207" spans="1:15">
      <c r="A207" s="1376">
        <v>207</v>
      </c>
      <c r="B207" s="1286"/>
      <c r="C207" s="1286"/>
      <c r="D207" s="1376"/>
      <c r="F207" s="1354" t="s">
        <v>1070</v>
      </c>
      <c r="G207" s="1308" t="s">
        <v>1071</v>
      </c>
      <c r="H207" s="1354" t="s">
        <v>270</v>
      </c>
      <c r="I207" s="1376"/>
      <c r="J207" s="1293" t="s">
        <v>79</v>
      </c>
      <c r="K207" s="1367" t="s">
        <v>1201</v>
      </c>
      <c r="L207" s="1304"/>
      <c r="M207" s="1309">
        <v>510971</v>
      </c>
      <c r="N207" s="1310">
        <v>540971</v>
      </c>
      <c r="O207" s="1311">
        <f t="shared" ref="O207:O220" si="6">IF(SUM(N207)-SUM(M207)=0,"- ",SUM(N207)-SUM(M207))</f>
        <v>30000</v>
      </c>
    </row>
    <row r="208" spans="1:15">
      <c r="A208" s="1376">
        <v>208</v>
      </c>
      <c r="B208" s="1286"/>
      <c r="C208" s="1286"/>
      <c r="D208" s="1376"/>
      <c r="F208" s="1354" t="s">
        <v>1070</v>
      </c>
      <c r="G208" s="1308" t="s">
        <v>1071</v>
      </c>
      <c r="H208" s="1354" t="s">
        <v>270</v>
      </c>
      <c r="I208" s="1376"/>
      <c r="J208" s="1293" t="s">
        <v>79</v>
      </c>
      <c r="K208" s="1367" t="s">
        <v>1202</v>
      </c>
      <c r="L208" s="1304"/>
      <c r="M208" s="1309" t="s">
        <v>1381</v>
      </c>
      <c r="N208" s="1310" t="s">
        <v>1381</v>
      </c>
      <c r="O208" s="1311" t="str">
        <f t="shared" si="6"/>
        <v xml:space="preserve">- </v>
      </c>
    </row>
    <row r="209" spans="1:15">
      <c r="A209" s="1376">
        <v>209</v>
      </c>
      <c r="B209" s="1286"/>
      <c r="C209" s="1286"/>
      <c r="D209" s="1376"/>
      <c r="F209" s="1354" t="s">
        <v>1070</v>
      </c>
      <c r="G209" s="1308" t="s">
        <v>1071</v>
      </c>
      <c r="H209" s="1354" t="s">
        <v>270</v>
      </c>
      <c r="I209" s="1376"/>
      <c r="J209" s="1293" t="s">
        <v>79</v>
      </c>
      <c r="K209" s="1367" t="s">
        <v>1203</v>
      </c>
      <c r="L209" s="1304"/>
      <c r="M209" s="1309" t="s">
        <v>1381</v>
      </c>
      <c r="N209" s="1310" t="s">
        <v>1381</v>
      </c>
      <c r="O209" s="1311" t="str">
        <f t="shared" si="6"/>
        <v xml:space="preserve">- </v>
      </c>
    </row>
    <row r="210" spans="1:15">
      <c r="A210" s="1376">
        <v>210</v>
      </c>
      <c r="B210" s="1286"/>
      <c r="C210" s="1286"/>
      <c r="D210" s="1376"/>
      <c r="F210" s="1354" t="s">
        <v>1070</v>
      </c>
      <c r="G210" s="1308" t="s">
        <v>1071</v>
      </c>
      <c r="H210" s="1354" t="s">
        <v>270</v>
      </c>
      <c r="I210" s="1376"/>
      <c r="J210" s="1293" t="s">
        <v>79</v>
      </c>
      <c r="K210" s="1367" t="s">
        <v>1204</v>
      </c>
      <c r="L210" s="1304"/>
      <c r="M210" s="1309">
        <v>50340</v>
      </c>
      <c r="N210" s="1310">
        <v>55630</v>
      </c>
      <c r="O210" s="1311">
        <f t="shared" si="6"/>
        <v>5290</v>
      </c>
    </row>
    <row r="211" spans="1:15" s="1362" customFormat="1">
      <c r="A211" s="1376">
        <v>211</v>
      </c>
      <c r="B211" s="1286"/>
      <c r="C211" s="1286"/>
      <c r="D211" s="1376"/>
      <c r="E211" s="1276"/>
      <c r="F211" s="1354" t="s">
        <v>1070</v>
      </c>
      <c r="G211" s="1308" t="s">
        <v>1071</v>
      </c>
      <c r="H211" s="1354" t="s">
        <v>270</v>
      </c>
      <c r="I211" s="1376"/>
      <c r="J211" s="1293" t="s">
        <v>79</v>
      </c>
      <c r="K211" s="1381" t="s">
        <v>72</v>
      </c>
      <c r="L211" s="1304"/>
      <c r="M211" s="1309">
        <v>-49121</v>
      </c>
      <c r="N211" s="1310">
        <v>-53108</v>
      </c>
      <c r="O211" s="1311">
        <f t="shared" si="6"/>
        <v>-3987</v>
      </c>
    </row>
    <row r="212" spans="1:15" s="1362" customFormat="1">
      <c r="A212" s="1376">
        <v>212</v>
      </c>
      <c r="B212" s="1286"/>
      <c r="C212" s="1286"/>
      <c r="D212" s="1376"/>
      <c r="E212" s="1276"/>
      <c r="F212" s="1354" t="s">
        <v>1070</v>
      </c>
      <c r="G212" s="1308" t="s">
        <v>1071</v>
      </c>
      <c r="H212" s="1354" t="s">
        <v>270</v>
      </c>
      <c r="I212" s="1376"/>
      <c r="J212" s="1293" t="s">
        <v>79</v>
      </c>
      <c r="K212" s="1374" t="s">
        <v>1205</v>
      </c>
      <c r="L212" s="1304"/>
      <c r="M212" s="1309" t="s">
        <v>1381</v>
      </c>
      <c r="N212" s="1310" t="s">
        <v>1381</v>
      </c>
      <c r="O212" s="1311" t="str">
        <f t="shared" si="6"/>
        <v xml:space="preserve">- </v>
      </c>
    </row>
    <row r="213" spans="1:15" s="1362" customFormat="1">
      <c r="A213" s="1376">
        <v>213</v>
      </c>
      <c r="B213" s="1286"/>
      <c r="C213" s="1286"/>
      <c r="D213" s="1376"/>
      <c r="E213" s="1276"/>
      <c r="F213" s="1354" t="s">
        <v>1070</v>
      </c>
      <c r="G213" s="1308" t="s">
        <v>1071</v>
      </c>
      <c r="H213" s="1354" t="s">
        <v>270</v>
      </c>
      <c r="I213" s="1376"/>
      <c r="J213" s="1293" t="s">
        <v>79</v>
      </c>
      <c r="K213" s="1374" t="s">
        <v>73</v>
      </c>
      <c r="L213" s="1304"/>
      <c r="M213" s="1322">
        <v>830674</v>
      </c>
      <c r="N213" s="1323">
        <v>861978</v>
      </c>
      <c r="O213" s="1324">
        <f t="shared" si="6"/>
        <v>31304</v>
      </c>
    </row>
    <row r="214" spans="1:15">
      <c r="A214" s="1376">
        <v>214</v>
      </c>
      <c r="B214" s="1286"/>
      <c r="C214" s="1286"/>
      <c r="D214" s="1376"/>
      <c r="F214" s="1354" t="s">
        <v>1070</v>
      </c>
      <c r="G214" s="1308" t="s">
        <v>1071</v>
      </c>
      <c r="H214" s="1354" t="s">
        <v>270</v>
      </c>
      <c r="I214" s="1376"/>
      <c r="J214" s="1293" t="s">
        <v>79</v>
      </c>
      <c r="K214" s="1375" t="s">
        <v>56</v>
      </c>
      <c r="L214" s="1304"/>
      <c r="M214" s="1326">
        <v>126647</v>
      </c>
      <c r="N214" s="1327">
        <v>102942</v>
      </c>
      <c r="O214" s="1328">
        <f t="shared" si="6"/>
        <v>-23705</v>
      </c>
    </row>
    <row r="215" spans="1:15">
      <c r="A215" s="1376">
        <v>215</v>
      </c>
      <c r="B215" s="1286"/>
      <c r="C215" s="1286"/>
      <c r="D215" s="1376"/>
      <c r="F215" s="1354" t="s">
        <v>1070</v>
      </c>
      <c r="G215" s="1308" t="s">
        <v>1071</v>
      </c>
      <c r="H215" s="1354" t="s">
        <v>270</v>
      </c>
      <c r="I215" s="1376"/>
      <c r="J215" s="1293" t="s">
        <v>79</v>
      </c>
      <c r="K215" s="1382" t="s">
        <v>57</v>
      </c>
      <c r="L215" s="1304"/>
      <c r="M215" s="1309">
        <v>-5762</v>
      </c>
      <c r="N215" s="1310">
        <v>5198</v>
      </c>
      <c r="O215" s="1311">
        <f t="shared" si="6"/>
        <v>10960</v>
      </c>
    </row>
    <row r="216" spans="1:15">
      <c r="A216" s="1376">
        <v>216</v>
      </c>
      <c r="B216" s="1286"/>
      <c r="C216" s="1286"/>
      <c r="D216" s="1376"/>
      <c r="F216" s="1354" t="s">
        <v>1070</v>
      </c>
      <c r="G216" s="1308" t="s">
        <v>1071</v>
      </c>
      <c r="H216" s="1354" t="s">
        <v>270</v>
      </c>
      <c r="I216" s="1376"/>
      <c r="J216" s="1293" t="s">
        <v>79</v>
      </c>
      <c r="K216" s="1374" t="s">
        <v>58</v>
      </c>
      <c r="L216" s="1304"/>
      <c r="M216" s="1318">
        <v>9931</v>
      </c>
      <c r="N216" s="1319">
        <v>9791</v>
      </c>
      <c r="O216" s="1320">
        <f t="shared" si="6"/>
        <v>-140</v>
      </c>
    </row>
    <row r="217" spans="1:15">
      <c r="A217" s="1376">
        <v>217</v>
      </c>
      <c r="B217" s="1286"/>
      <c r="C217" s="1286"/>
      <c r="D217" s="1376"/>
      <c r="F217" s="1354" t="s">
        <v>1070</v>
      </c>
      <c r="G217" s="1308" t="s">
        <v>1071</v>
      </c>
      <c r="H217" s="1354" t="s">
        <v>270</v>
      </c>
      <c r="I217" s="1376"/>
      <c r="J217" s="1293" t="s">
        <v>79</v>
      </c>
      <c r="K217" s="1383" t="s">
        <v>74</v>
      </c>
      <c r="L217" s="1304"/>
      <c r="M217" s="1322">
        <v>130816</v>
      </c>
      <c r="N217" s="1323">
        <v>117932</v>
      </c>
      <c r="O217" s="1324">
        <f t="shared" si="6"/>
        <v>-12884</v>
      </c>
    </row>
    <row r="218" spans="1:15">
      <c r="A218" s="1376">
        <v>218</v>
      </c>
      <c r="B218" s="1286"/>
      <c r="C218" s="1286"/>
      <c r="D218" s="1376"/>
      <c r="F218" s="1354" t="s">
        <v>1070</v>
      </c>
      <c r="G218" s="1308" t="s">
        <v>1071</v>
      </c>
      <c r="H218" s="1354" t="s">
        <v>270</v>
      </c>
      <c r="I218" s="1376"/>
      <c r="J218" s="1293" t="s">
        <v>79</v>
      </c>
      <c r="K218" s="1375" t="s">
        <v>75</v>
      </c>
      <c r="L218" s="1304"/>
      <c r="M218" s="1322">
        <v>628</v>
      </c>
      <c r="N218" s="1323" t="s">
        <v>1381</v>
      </c>
      <c r="O218" s="1324">
        <f t="shared" si="6"/>
        <v>-628</v>
      </c>
    </row>
    <row r="219" spans="1:15">
      <c r="A219" s="1376">
        <v>219</v>
      </c>
      <c r="B219" s="1286"/>
      <c r="C219" s="1286"/>
      <c r="D219" s="1376"/>
      <c r="E219" s="1384"/>
      <c r="F219" s="1354" t="s">
        <v>1070</v>
      </c>
      <c r="G219" s="1308" t="s">
        <v>1071</v>
      </c>
      <c r="H219" s="1354" t="s">
        <v>270</v>
      </c>
      <c r="I219" s="1376"/>
      <c r="J219" s="1293" t="s">
        <v>79</v>
      </c>
      <c r="K219" s="1375" t="s">
        <v>77</v>
      </c>
      <c r="L219" s="1304"/>
      <c r="M219" s="1322">
        <v>962119</v>
      </c>
      <c r="N219" s="1323">
        <v>979911</v>
      </c>
      <c r="O219" s="1324">
        <f t="shared" si="6"/>
        <v>17792</v>
      </c>
    </row>
    <row r="220" spans="1:15">
      <c r="A220" s="1376">
        <v>220</v>
      </c>
      <c r="B220" s="1286"/>
      <c r="C220" s="1286"/>
      <c r="D220" s="1376"/>
      <c r="E220" s="929"/>
      <c r="F220" s="1385" t="s">
        <v>1070</v>
      </c>
      <c r="G220" s="1343" t="s">
        <v>1071</v>
      </c>
      <c r="H220" s="1385" t="s">
        <v>270</v>
      </c>
      <c r="I220" s="1376"/>
      <c r="J220" s="1293" t="s">
        <v>79</v>
      </c>
      <c r="K220" s="1375" t="s">
        <v>1206</v>
      </c>
      <c r="L220" s="1386"/>
      <c r="M220" s="1322">
        <v>17795820</v>
      </c>
      <c r="N220" s="1323">
        <v>19011209</v>
      </c>
      <c r="O220" s="1324">
        <f t="shared" si="6"/>
        <v>1215389</v>
      </c>
    </row>
    <row r="221" spans="1:15">
      <c r="A221" s="1376">
        <v>221</v>
      </c>
      <c r="B221" s="1286"/>
      <c r="C221" s="1286"/>
      <c r="D221" s="1376"/>
      <c r="E221" s="929"/>
      <c r="F221" s="1387" t="s">
        <v>79</v>
      </c>
      <c r="G221" s="1388" t="s">
        <v>79</v>
      </c>
      <c r="H221" s="1387" t="s">
        <v>79</v>
      </c>
      <c r="I221" s="1376"/>
      <c r="J221" s="1293" t="s">
        <v>79</v>
      </c>
      <c r="K221" s="1389" t="s">
        <v>79</v>
      </c>
      <c r="L221" s="1386"/>
      <c r="M221" s="1390" t="s">
        <v>79</v>
      </c>
      <c r="N221" s="1390" t="s">
        <v>79</v>
      </c>
      <c r="O221" s="1391"/>
    </row>
    <row r="222" spans="1:15" ht="16.5">
      <c r="A222" s="1376">
        <v>222</v>
      </c>
      <c r="B222" s="1286"/>
      <c r="C222" s="1286"/>
      <c r="D222" s="1376"/>
      <c r="E222" s="546"/>
      <c r="F222" s="1392" t="s">
        <v>79</v>
      </c>
      <c r="G222" s="1393" t="s">
        <v>79</v>
      </c>
      <c r="H222" s="1392" t="s">
        <v>79</v>
      </c>
      <c r="I222" s="1376"/>
      <c r="J222" s="1394" t="s">
        <v>1207</v>
      </c>
      <c r="K222" s="1395"/>
      <c r="L222" s="1304"/>
      <c r="M222" s="1390" t="s">
        <v>79</v>
      </c>
      <c r="N222" s="1390" t="s">
        <v>79</v>
      </c>
      <c r="O222" s="1391"/>
    </row>
    <row r="223" spans="1:15">
      <c r="A223" s="1376">
        <v>223</v>
      </c>
      <c r="B223" s="1286"/>
      <c r="C223" s="1286"/>
      <c r="D223" s="1376"/>
      <c r="E223" s="546"/>
      <c r="F223" s="1396" t="s">
        <v>1070</v>
      </c>
      <c r="G223" s="1303" t="s">
        <v>1071</v>
      </c>
      <c r="H223" s="1396" t="s">
        <v>270</v>
      </c>
      <c r="I223" s="1376"/>
      <c r="J223" s="1293" t="s">
        <v>79</v>
      </c>
      <c r="K223" s="1397" t="s">
        <v>85</v>
      </c>
      <c r="L223" s="1304"/>
      <c r="M223" s="1398">
        <v>199206</v>
      </c>
      <c r="N223" s="1399">
        <v>203209</v>
      </c>
      <c r="O223" s="1400">
        <f t="shared" ref="O223:O286" si="7">IF(SUM(N223)-SUM(M223)=0,"- ",SUM(N223)-SUM(M223))</f>
        <v>4003</v>
      </c>
    </row>
    <row r="224" spans="1:15">
      <c r="A224" s="1376">
        <v>224</v>
      </c>
      <c r="B224" s="1286"/>
      <c r="C224" s="1286"/>
      <c r="D224" s="1376"/>
      <c r="E224" s="546"/>
      <c r="F224" s="1401" t="s">
        <v>1070</v>
      </c>
      <c r="G224" s="1402" t="s">
        <v>1071</v>
      </c>
      <c r="H224" s="1401" t="s">
        <v>270</v>
      </c>
      <c r="I224" s="1376"/>
      <c r="J224" s="1293" t="s">
        <v>79</v>
      </c>
      <c r="K224" s="1321" t="s">
        <v>1208</v>
      </c>
      <c r="L224" s="1304"/>
      <c r="M224" s="1322">
        <v>137128</v>
      </c>
      <c r="N224" s="1323">
        <v>141776</v>
      </c>
      <c r="O224" s="1324">
        <f t="shared" si="7"/>
        <v>4648</v>
      </c>
    </row>
    <row r="225" spans="1:15">
      <c r="A225" s="1376">
        <v>225</v>
      </c>
      <c r="B225" s="1286"/>
      <c r="C225" s="1286"/>
      <c r="D225" s="1376"/>
      <c r="E225" s="546"/>
      <c r="F225" s="1354" t="s">
        <v>1070</v>
      </c>
      <c r="G225" s="1308" t="s">
        <v>1071</v>
      </c>
      <c r="H225" s="1354" t="s">
        <v>270</v>
      </c>
      <c r="I225" s="1376"/>
      <c r="J225" s="1293" t="s">
        <v>79</v>
      </c>
      <c r="K225" s="1366" t="s">
        <v>1209</v>
      </c>
      <c r="L225" s="1304"/>
      <c r="M225" s="1326">
        <v>103339</v>
      </c>
      <c r="N225" s="1327">
        <v>103378</v>
      </c>
      <c r="O225" s="1328">
        <f t="shared" si="7"/>
        <v>39</v>
      </c>
    </row>
    <row r="226" spans="1:15">
      <c r="A226" s="1376">
        <v>226</v>
      </c>
      <c r="B226" s="1286"/>
      <c r="C226" s="1286"/>
      <c r="D226" s="1376"/>
      <c r="E226" s="546"/>
      <c r="F226" s="1354" t="s">
        <v>1070</v>
      </c>
      <c r="G226" s="1308" t="s">
        <v>1071</v>
      </c>
      <c r="H226" s="1354" t="s">
        <v>270</v>
      </c>
      <c r="I226" s="1376"/>
      <c r="J226" s="1293" t="s">
        <v>79</v>
      </c>
      <c r="K226" s="693" t="s">
        <v>1210</v>
      </c>
      <c r="L226" s="1304"/>
      <c r="M226" s="1309">
        <v>31971</v>
      </c>
      <c r="N226" s="1310">
        <v>34560</v>
      </c>
      <c r="O226" s="1311">
        <f t="shared" si="7"/>
        <v>2589</v>
      </c>
    </row>
    <row r="227" spans="1:15">
      <c r="A227" s="1376">
        <v>227</v>
      </c>
      <c r="B227" s="1286"/>
      <c r="C227" s="1286"/>
      <c r="D227" s="1376"/>
      <c r="E227" s="546"/>
      <c r="F227" s="1354" t="s">
        <v>1070</v>
      </c>
      <c r="G227" s="1308" t="s">
        <v>1071</v>
      </c>
      <c r="H227" s="1354" t="s">
        <v>270</v>
      </c>
      <c r="I227" s="1376"/>
      <c r="J227" s="1293" t="s">
        <v>79</v>
      </c>
      <c r="K227" s="693" t="s">
        <v>1211</v>
      </c>
      <c r="L227" s="1304"/>
      <c r="M227" s="1309">
        <v>353</v>
      </c>
      <c r="N227" s="1310">
        <v>274</v>
      </c>
      <c r="O227" s="1311">
        <f t="shared" si="7"/>
        <v>-79</v>
      </c>
    </row>
    <row r="228" spans="1:15">
      <c r="A228" s="1376">
        <v>228</v>
      </c>
      <c r="B228" s="1286"/>
      <c r="C228" s="1286"/>
      <c r="D228" s="1376"/>
      <c r="E228" s="546"/>
      <c r="F228" s="1354" t="s">
        <v>1070</v>
      </c>
      <c r="G228" s="1308" t="s">
        <v>1071</v>
      </c>
      <c r="H228" s="1354" t="s">
        <v>270</v>
      </c>
      <c r="I228" s="1376"/>
      <c r="J228" s="1293" t="s">
        <v>79</v>
      </c>
      <c r="K228" s="693" t="s">
        <v>1212</v>
      </c>
      <c r="L228" s="1304"/>
      <c r="M228" s="1309">
        <v>1</v>
      </c>
      <c r="N228" s="1310">
        <v>0</v>
      </c>
      <c r="O228" s="1311">
        <f t="shared" si="7"/>
        <v>-1</v>
      </c>
    </row>
    <row r="229" spans="1:15">
      <c r="A229" s="1376">
        <v>229</v>
      </c>
      <c r="B229" s="1286"/>
      <c r="C229" s="1286"/>
      <c r="D229" s="1376"/>
      <c r="E229" s="546"/>
      <c r="F229" s="1354" t="s">
        <v>1070</v>
      </c>
      <c r="G229" s="1308" t="s">
        <v>1071</v>
      </c>
      <c r="H229" s="1354" t="s">
        <v>270</v>
      </c>
      <c r="I229" s="1376"/>
      <c r="J229" s="1293" t="s">
        <v>79</v>
      </c>
      <c r="K229" s="693" t="s">
        <v>1213</v>
      </c>
      <c r="L229" s="1304"/>
      <c r="M229" s="1309">
        <v>0</v>
      </c>
      <c r="N229" s="1310">
        <v>0</v>
      </c>
      <c r="O229" s="1311" t="str">
        <f t="shared" si="7"/>
        <v xml:space="preserve">- </v>
      </c>
    </row>
    <row r="230" spans="1:15">
      <c r="A230" s="1376">
        <v>230</v>
      </c>
      <c r="B230" s="1286"/>
      <c r="C230" s="1286"/>
      <c r="D230" s="1376"/>
      <c r="E230" s="546"/>
      <c r="F230" s="1354" t="s">
        <v>1070</v>
      </c>
      <c r="G230" s="1308" t="s">
        <v>1071</v>
      </c>
      <c r="H230" s="1354" t="s">
        <v>270</v>
      </c>
      <c r="I230" s="1376"/>
      <c r="J230" s="1293" t="s">
        <v>79</v>
      </c>
      <c r="K230" s="693" t="s">
        <v>1214</v>
      </c>
      <c r="L230" s="1304"/>
      <c r="M230" s="1309" t="s">
        <v>1381</v>
      </c>
      <c r="N230" s="1310" t="s">
        <v>1381</v>
      </c>
      <c r="O230" s="1311" t="str">
        <f t="shared" si="7"/>
        <v xml:space="preserve">- </v>
      </c>
    </row>
    <row r="231" spans="1:15">
      <c r="A231" s="1376">
        <v>231</v>
      </c>
      <c r="B231" s="1286"/>
      <c r="C231" s="1286"/>
      <c r="D231" s="1376"/>
      <c r="E231" s="546"/>
      <c r="F231" s="1354" t="s">
        <v>1070</v>
      </c>
      <c r="G231" s="1308" t="s">
        <v>1071</v>
      </c>
      <c r="H231" s="1354" t="s">
        <v>270</v>
      </c>
      <c r="I231" s="1376"/>
      <c r="J231" s="1293" t="s">
        <v>79</v>
      </c>
      <c r="K231" s="693" t="s">
        <v>1215</v>
      </c>
      <c r="L231" s="1304"/>
      <c r="M231" s="1309">
        <v>1397</v>
      </c>
      <c r="N231" s="1310">
        <v>3502</v>
      </c>
      <c r="O231" s="1311">
        <f t="shared" si="7"/>
        <v>2105</v>
      </c>
    </row>
    <row r="232" spans="1:15">
      <c r="A232" s="1376">
        <v>232</v>
      </c>
      <c r="B232" s="1286"/>
      <c r="C232" s="1286"/>
      <c r="D232" s="1376"/>
      <c r="E232" s="546"/>
      <c r="F232" s="1354" t="s">
        <v>1070</v>
      </c>
      <c r="G232" s="1308" t="s">
        <v>1071</v>
      </c>
      <c r="H232" s="1354" t="s">
        <v>270</v>
      </c>
      <c r="I232" s="1376"/>
      <c r="J232" s="1293" t="s">
        <v>79</v>
      </c>
      <c r="K232" s="693" t="s">
        <v>1216</v>
      </c>
      <c r="L232" s="1304"/>
      <c r="M232" s="1309" t="s">
        <v>1381</v>
      </c>
      <c r="N232" s="1310" t="s">
        <v>1381</v>
      </c>
      <c r="O232" s="1311" t="str">
        <f t="shared" si="7"/>
        <v xml:space="preserve">- </v>
      </c>
    </row>
    <row r="233" spans="1:15">
      <c r="A233" s="1376">
        <v>233</v>
      </c>
      <c r="B233" s="1286"/>
      <c r="C233" s="1286"/>
      <c r="D233" s="1376"/>
      <c r="E233" s="546"/>
      <c r="F233" s="1354" t="s">
        <v>1070</v>
      </c>
      <c r="G233" s="1308" t="s">
        <v>1071</v>
      </c>
      <c r="H233" s="1354" t="s">
        <v>270</v>
      </c>
      <c r="I233" s="1376"/>
      <c r="J233" s="1293" t="s">
        <v>79</v>
      </c>
      <c r="K233" s="1336" t="s">
        <v>1217</v>
      </c>
      <c r="L233" s="1304"/>
      <c r="M233" s="1318">
        <v>66</v>
      </c>
      <c r="N233" s="1319">
        <v>59</v>
      </c>
      <c r="O233" s="1320">
        <f t="shared" si="7"/>
        <v>-7</v>
      </c>
    </row>
    <row r="234" spans="1:15">
      <c r="A234" s="1376">
        <v>234</v>
      </c>
      <c r="B234" s="1286"/>
      <c r="C234" s="1286"/>
      <c r="D234" s="1376"/>
      <c r="E234" s="546"/>
      <c r="F234" s="1354" t="s">
        <v>1070</v>
      </c>
      <c r="G234" s="1308" t="s">
        <v>1071</v>
      </c>
      <c r="H234" s="1354" t="s">
        <v>270</v>
      </c>
      <c r="I234" s="1376"/>
      <c r="J234" s="1293" t="s">
        <v>79</v>
      </c>
      <c r="K234" s="1321" t="s">
        <v>89</v>
      </c>
      <c r="L234" s="1304"/>
      <c r="M234" s="1322">
        <v>23</v>
      </c>
      <c r="N234" s="1323">
        <v>115</v>
      </c>
      <c r="O234" s="1324">
        <f t="shared" si="7"/>
        <v>92</v>
      </c>
    </row>
    <row r="235" spans="1:15">
      <c r="A235" s="1376">
        <v>235</v>
      </c>
      <c r="B235" s="1286"/>
      <c r="C235" s="1286"/>
      <c r="D235" s="1376"/>
      <c r="E235" s="546"/>
      <c r="F235" s="1354" t="s">
        <v>1070</v>
      </c>
      <c r="G235" s="1308" t="s">
        <v>1071</v>
      </c>
      <c r="H235" s="1354" t="s">
        <v>270</v>
      </c>
      <c r="I235" s="1376"/>
      <c r="J235" s="1293" t="s">
        <v>79</v>
      </c>
      <c r="K235" s="1321" t="s">
        <v>658</v>
      </c>
      <c r="L235" s="1304"/>
      <c r="M235" s="1322">
        <v>45013</v>
      </c>
      <c r="N235" s="1323">
        <v>46303</v>
      </c>
      <c r="O235" s="1324">
        <f t="shared" si="7"/>
        <v>1290</v>
      </c>
    </row>
    <row r="236" spans="1:15">
      <c r="A236" s="1376">
        <v>236</v>
      </c>
      <c r="B236" s="1286"/>
      <c r="C236" s="1286"/>
      <c r="D236" s="1376"/>
      <c r="E236" s="546"/>
      <c r="F236" s="1354" t="s">
        <v>1070</v>
      </c>
      <c r="G236" s="1308" t="s">
        <v>1071</v>
      </c>
      <c r="H236" s="1354" t="s">
        <v>270</v>
      </c>
      <c r="I236" s="1376"/>
      <c r="J236" s="1293" t="s">
        <v>79</v>
      </c>
      <c r="K236" s="1366" t="s">
        <v>1218</v>
      </c>
      <c r="L236" s="1304"/>
      <c r="M236" s="1326">
        <v>8136</v>
      </c>
      <c r="N236" s="1327">
        <v>7273</v>
      </c>
      <c r="O236" s="1328">
        <f t="shared" si="7"/>
        <v>-863</v>
      </c>
    </row>
    <row r="237" spans="1:15">
      <c r="A237" s="1376">
        <v>237</v>
      </c>
      <c r="B237" s="1286"/>
      <c r="C237" s="1286"/>
      <c r="D237" s="1376"/>
      <c r="E237" s="546"/>
      <c r="F237" s="1354" t="s">
        <v>1070</v>
      </c>
      <c r="G237" s="1308" t="s">
        <v>1071</v>
      </c>
      <c r="H237" s="1354" t="s">
        <v>270</v>
      </c>
      <c r="I237" s="1376"/>
      <c r="J237" s="1293" t="s">
        <v>79</v>
      </c>
      <c r="K237" s="693" t="s">
        <v>1219</v>
      </c>
      <c r="L237" s="1304"/>
      <c r="M237" s="1304" t="s">
        <v>1381</v>
      </c>
      <c r="N237" s="1312" t="s">
        <v>1381</v>
      </c>
      <c r="O237" s="1313" t="str">
        <f t="shared" si="7"/>
        <v xml:space="preserve">- </v>
      </c>
    </row>
    <row r="238" spans="1:15">
      <c r="A238" s="1376">
        <v>238</v>
      </c>
      <c r="B238" s="1286"/>
      <c r="C238" s="1286"/>
      <c r="D238" s="1376"/>
      <c r="E238" s="546"/>
      <c r="F238" s="1354" t="s">
        <v>1070</v>
      </c>
      <c r="G238" s="1308" t="s">
        <v>1071</v>
      </c>
      <c r="H238" s="1354" t="s">
        <v>270</v>
      </c>
      <c r="I238" s="1376"/>
      <c r="J238" s="1293" t="s">
        <v>79</v>
      </c>
      <c r="K238" s="1336" t="s">
        <v>1220</v>
      </c>
      <c r="L238" s="1304"/>
      <c r="M238" s="1318">
        <v>36876</v>
      </c>
      <c r="N238" s="1319">
        <v>39030</v>
      </c>
      <c r="O238" s="1320">
        <f t="shared" si="7"/>
        <v>2154</v>
      </c>
    </row>
    <row r="239" spans="1:15">
      <c r="A239" s="1376">
        <v>239</v>
      </c>
      <c r="B239" s="1286"/>
      <c r="C239" s="1286"/>
      <c r="D239" s="1376"/>
      <c r="E239" s="546"/>
      <c r="F239" s="1354" t="s">
        <v>1070</v>
      </c>
      <c r="G239" s="1308" t="s">
        <v>1071</v>
      </c>
      <c r="H239" s="1354" t="s">
        <v>270</v>
      </c>
      <c r="I239" s="1376"/>
      <c r="J239" s="1293" t="s">
        <v>79</v>
      </c>
      <c r="K239" s="1321" t="s">
        <v>1221</v>
      </c>
      <c r="L239" s="1304"/>
      <c r="M239" s="1322">
        <v>1763</v>
      </c>
      <c r="N239" s="1323">
        <v>1113</v>
      </c>
      <c r="O239" s="1324">
        <f t="shared" si="7"/>
        <v>-650</v>
      </c>
    </row>
    <row r="240" spans="1:15">
      <c r="A240" s="1376">
        <v>240</v>
      </c>
      <c r="B240" s="1286"/>
      <c r="C240" s="1286"/>
      <c r="D240" s="1376"/>
      <c r="E240" s="546"/>
      <c r="F240" s="1354" t="s">
        <v>1070</v>
      </c>
      <c r="G240" s="1308" t="s">
        <v>1071</v>
      </c>
      <c r="H240" s="1354" t="s">
        <v>270</v>
      </c>
      <c r="I240" s="1376"/>
      <c r="J240" s="1293" t="s">
        <v>79</v>
      </c>
      <c r="K240" s="1348" t="s">
        <v>1222</v>
      </c>
      <c r="L240" s="1304"/>
      <c r="M240" s="1326">
        <v>256</v>
      </c>
      <c r="N240" s="1327">
        <v>156</v>
      </c>
      <c r="O240" s="1328">
        <f t="shared" si="7"/>
        <v>-100</v>
      </c>
    </row>
    <row r="241" spans="1:15">
      <c r="A241" s="1376">
        <v>241</v>
      </c>
      <c r="B241" s="1286"/>
      <c r="C241" s="1286"/>
      <c r="D241" s="1376"/>
      <c r="E241" s="546"/>
      <c r="F241" s="1354" t="s">
        <v>1070</v>
      </c>
      <c r="G241" s="1308" t="s">
        <v>1071</v>
      </c>
      <c r="H241" s="1354" t="s">
        <v>270</v>
      </c>
      <c r="I241" s="1376"/>
      <c r="J241" s="1293" t="s">
        <v>79</v>
      </c>
      <c r="K241" s="1351" t="s">
        <v>1223</v>
      </c>
      <c r="L241" s="1304"/>
      <c r="M241" s="1309" t="s">
        <v>1381</v>
      </c>
      <c r="N241" s="1310" t="s">
        <v>1381</v>
      </c>
      <c r="O241" s="1311" t="str">
        <f t="shared" si="7"/>
        <v xml:space="preserve">- </v>
      </c>
    </row>
    <row r="242" spans="1:15">
      <c r="A242" s="1376">
        <v>242</v>
      </c>
      <c r="B242" s="1286"/>
      <c r="C242" s="1286"/>
      <c r="D242" s="1376"/>
      <c r="E242" s="546"/>
      <c r="F242" s="1354" t="s">
        <v>1070</v>
      </c>
      <c r="G242" s="1308" t="s">
        <v>1071</v>
      </c>
      <c r="H242" s="1354" t="s">
        <v>270</v>
      </c>
      <c r="I242" s="1376"/>
      <c r="J242" s="1293" t="s">
        <v>79</v>
      </c>
      <c r="K242" s="1351" t="s">
        <v>1224</v>
      </c>
      <c r="L242" s="1304"/>
      <c r="M242" s="1309">
        <v>1420</v>
      </c>
      <c r="N242" s="1310">
        <v>937</v>
      </c>
      <c r="O242" s="1311">
        <f t="shared" si="7"/>
        <v>-483</v>
      </c>
    </row>
    <row r="243" spans="1:15">
      <c r="A243" s="1376">
        <v>243</v>
      </c>
      <c r="B243" s="1286"/>
      <c r="C243" s="1286"/>
      <c r="D243" s="1376"/>
      <c r="E243" s="546"/>
      <c r="F243" s="1354" t="s">
        <v>1070</v>
      </c>
      <c r="G243" s="1308" t="s">
        <v>1071</v>
      </c>
      <c r="H243" s="1354" t="s">
        <v>270</v>
      </c>
      <c r="I243" s="1376"/>
      <c r="J243" s="1293" t="s">
        <v>79</v>
      </c>
      <c r="K243" s="1352" t="s">
        <v>1225</v>
      </c>
      <c r="L243" s="1304"/>
      <c r="M243" s="1318">
        <v>86</v>
      </c>
      <c r="N243" s="1319">
        <v>19</v>
      </c>
      <c r="O243" s="1320">
        <f t="shared" si="7"/>
        <v>-67</v>
      </c>
    </row>
    <row r="244" spans="1:15">
      <c r="A244" s="1376">
        <v>244</v>
      </c>
      <c r="B244" s="1286"/>
      <c r="C244" s="1286"/>
      <c r="D244" s="1376"/>
      <c r="E244" s="546"/>
      <c r="F244" s="1354" t="s">
        <v>1070</v>
      </c>
      <c r="G244" s="1308" t="s">
        <v>1071</v>
      </c>
      <c r="H244" s="1354" t="s">
        <v>270</v>
      </c>
      <c r="I244" s="1376"/>
      <c r="J244" s="1293" t="s">
        <v>79</v>
      </c>
      <c r="K244" s="1321" t="s">
        <v>1226</v>
      </c>
      <c r="L244" s="1304"/>
      <c r="M244" s="1322">
        <v>6034</v>
      </c>
      <c r="N244" s="1323">
        <v>4207</v>
      </c>
      <c r="O244" s="1324">
        <f t="shared" si="7"/>
        <v>-1827</v>
      </c>
    </row>
    <row r="245" spans="1:15">
      <c r="A245" s="1376">
        <v>245</v>
      </c>
      <c r="B245" s="1286"/>
      <c r="C245" s="1286"/>
      <c r="D245" s="1376"/>
      <c r="E245" s="546"/>
      <c r="F245" s="1354" t="s">
        <v>1070</v>
      </c>
      <c r="G245" s="1308" t="s">
        <v>1071</v>
      </c>
      <c r="H245" s="1354" t="s">
        <v>270</v>
      </c>
      <c r="I245" s="1376"/>
      <c r="J245" s="1293" t="s">
        <v>79</v>
      </c>
      <c r="K245" s="1325" t="s">
        <v>1227</v>
      </c>
      <c r="L245" s="1304"/>
      <c r="M245" s="1326">
        <v>3890</v>
      </c>
      <c r="N245" s="1327">
        <v>2046</v>
      </c>
      <c r="O245" s="1328">
        <f t="shared" si="7"/>
        <v>-1844</v>
      </c>
    </row>
    <row r="246" spans="1:15">
      <c r="A246" s="1376">
        <v>246</v>
      </c>
      <c r="B246" s="1286"/>
      <c r="C246" s="1286"/>
      <c r="D246" s="1376"/>
      <c r="E246" s="546"/>
      <c r="F246" s="1354" t="s">
        <v>1070</v>
      </c>
      <c r="G246" s="1308" t="s">
        <v>1071</v>
      </c>
      <c r="H246" s="1354" t="s">
        <v>270</v>
      </c>
      <c r="I246" s="1376"/>
      <c r="J246" s="1293" t="s">
        <v>79</v>
      </c>
      <c r="K246" s="693" t="s">
        <v>1228</v>
      </c>
      <c r="L246" s="1304"/>
      <c r="M246" s="1309" t="s">
        <v>1381</v>
      </c>
      <c r="N246" s="1310" t="s">
        <v>1381</v>
      </c>
      <c r="O246" s="1311" t="str">
        <f t="shared" si="7"/>
        <v xml:space="preserve">- </v>
      </c>
    </row>
    <row r="247" spans="1:15">
      <c r="A247" s="1376">
        <v>247</v>
      </c>
      <c r="B247" s="1286"/>
      <c r="C247" s="1286"/>
      <c r="D247" s="1376"/>
      <c r="E247" s="546"/>
      <c r="F247" s="1354" t="s">
        <v>1070</v>
      </c>
      <c r="G247" s="1308" t="s">
        <v>1071</v>
      </c>
      <c r="H247" s="1354" t="s">
        <v>270</v>
      </c>
      <c r="I247" s="1376"/>
      <c r="J247" s="1293" t="s">
        <v>79</v>
      </c>
      <c r="K247" s="693" t="s">
        <v>1229</v>
      </c>
      <c r="L247" s="1304"/>
      <c r="M247" s="1309">
        <v>2129</v>
      </c>
      <c r="N247" s="1310">
        <v>1648</v>
      </c>
      <c r="O247" s="1311">
        <f t="shared" si="7"/>
        <v>-481</v>
      </c>
    </row>
    <row r="248" spans="1:15">
      <c r="A248" s="1376">
        <v>248</v>
      </c>
      <c r="B248" s="1286"/>
      <c r="C248" s="1286"/>
      <c r="D248" s="1376"/>
      <c r="E248" s="546"/>
      <c r="F248" s="1354" t="s">
        <v>1070</v>
      </c>
      <c r="G248" s="1308" t="s">
        <v>1071</v>
      </c>
      <c r="H248" s="1354" t="s">
        <v>270</v>
      </c>
      <c r="I248" s="1376"/>
      <c r="J248" s="1293" t="s">
        <v>79</v>
      </c>
      <c r="K248" s="693" t="s">
        <v>1230</v>
      </c>
      <c r="L248" s="1304"/>
      <c r="M248" s="1309" t="s">
        <v>1381</v>
      </c>
      <c r="N248" s="1310" t="s">
        <v>1381</v>
      </c>
      <c r="O248" s="1311" t="str">
        <f t="shared" si="7"/>
        <v xml:space="preserve">- </v>
      </c>
    </row>
    <row r="249" spans="1:15">
      <c r="A249" s="1376">
        <v>249</v>
      </c>
      <c r="B249" s="1286"/>
      <c r="C249" s="1286"/>
      <c r="D249" s="1376"/>
      <c r="E249" s="546"/>
      <c r="F249" s="1354" t="s">
        <v>1070</v>
      </c>
      <c r="G249" s="1308" t="s">
        <v>1071</v>
      </c>
      <c r="H249" s="1354" t="s">
        <v>270</v>
      </c>
      <c r="I249" s="1376"/>
      <c r="J249" s="1293" t="s">
        <v>79</v>
      </c>
      <c r="K249" s="693" t="s">
        <v>1231</v>
      </c>
      <c r="L249" s="1304"/>
      <c r="M249" s="1309">
        <v>0</v>
      </c>
      <c r="N249" s="1310">
        <v>410</v>
      </c>
      <c r="O249" s="1311">
        <f t="shared" si="7"/>
        <v>410</v>
      </c>
    </row>
    <row r="250" spans="1:15">
      <c r="A250" s="1376">
        <v>250</v>
      </c>
      <c r="B250" s="1286"/>
      <c r="C250" s="1286"/>
      <c r="D250" s="1376"/>
      <c r="E250" s="546"/>
      <c r="F250" s="1354" t="s">
        <v>1070</v>
      </c>
      <c r="G250" s="1308" t="s">
        <v>1071</v>
      </c>
      <c r="H250" s="1354" t="s">
        <v>270</v>
      </c>
      <c r="I250" s="1376"/>
      <c r="J250" s="1293" t="s">
        <v>79</v>
      </c>
      <c r="K250" s="693" t="s">
        <v>1232</v>
      </c>
      <c r="L250" s="1304"/>
      <c r="M250" s="1309" t="s">
        <v>1381</v>
      </c>
      <c r="N250" s="1310" t="s">
        <v>1381</v>
      </c>
      <c r="O250" s="1311" t="str">
        <f t="shared" si="7"/>
        <v xml:space="preserve">- </v>
      </c>
    </row>
    <row r="251" spans="1:15">
      <c r="A251" s="1376">
        <v>251</v>
      </c>
      <c r="B251" s="1286"/>
      <c r="C251" s="1286"/>
      <c r="D251" s="1376"/>
      <c r="E251" s="546"/>
      <c r="F251" s="1354" t="s">
        <v>1070</v>
      </c>
      <c r="G251" s="1308" t="s">
        <v>1071</v>
      </c>
      <c r="H251" s="1354" t="s">
        <v>270</v>
      </c>
      <c r="I251" s="1376"/>
      <c r="J251" s="1293" t="s">
        <v>79</v>
      </c>
      <c r="K251" s="1332" t="s">
        <v>1233</v>
      </c>
      <c r="L251" s="1304"/>
      <c r="M251" s="1318">
        <v>13</v>
      </c>
      <c r="N251" s="1319">
        <v>102</v>
      </c>
      <c r="O251" s="1320">
        <f t="shared" si="7"/>
        <v>89</v>
      </c>
    </row>
    <row r="252" spans="1:15">
      <c r="A252" s="1376">
        <v>252</v>
      </c>
      <c r="B252" s="1286"/>
      <c r="C252" s="1286"/>
      <c r="D252" s="1376"/>
      <c r="E252" s="546"/>
      <c r="F252" s="1354" t="s">
        <v>1070</v>
      </c>
      <c r="G252" s="1308" t="s">
        <v>1071</v>
      </c>
      <c r="H252" s="1354" t="s">
        <v>270</v>
      </c>
      <c r="I252" s="1376"/>
      <c r="J252" s="1293" t="s">
        <v>79</v>
      </c>
      <c r="K252" s="1321" t="s">
        <v>1234</v>
      </c>
      <c r="L252" s="1304"/>
      <c r="M252" s="1322">
        <v>9242</v>
      </c>
      <c r="N252" s="1323">
        <v>9693</v>
      </c>
      <c r="O252" s="1324">
        <f t="shared" si="7"/>
        <v>451</v>
      </c>
    </row>
    <row r="253" spans="1:15">
      <c r="A253" s="1376">
        <v>253</v>
      </c>
      <c r="B253" s="1286"/>
      <c r="C253" s="1286"/>
      <c r="D253" s="1376"/>
      <c r="E253" s="546"/>
      <c r="F253" s="1354" t="s">
        <v>1070</v>
      </c>
      <c r="G253" s="1308" t="s">
        <v>1071</v>
      </c>
      <c r="H253" s="1354" t="s">
        <v>270</v>
      </c>
      <c r="I253" s="1376"/>
      <c r="J253" s="1293" t="s">
        <v>79</v>
      </c>
      <c r="K253" s="1377" t="s">
        <v>144</v>
      </c>
      <c r="L253" s="1304"/>
      <c r="M253" s="1326" t="s">
        <v>1381</v>
      </c>
      <c r="N253" s="1327" t="s">
        <v>1381</v>
      </c>
      <c r="O253" s="1328" t="str">
        <f t="shared" si="7"/>
        <v xml:space="preserve">- </v>
      </c>
    </row>
    <row r="254" spans="1:15" ht="14.25">
      <c r="A254" s="1376">
        <v>254</v>
      </c>
      <c r="B254" s="1286"/>
      <c r="C254" s="1286"/>
      <c r="D254" s="1376"/>
      <c r="E254" s="1403"/>
      <c r="F254" s="1354" t="s">
        <v>1070</v>
      </c>
      <c r="G254" s="1308" t="s">
        <v>1071</v>
      </c>
      <c r="H254" s="1354" t="s">
        <v>270</v>
      </c>
      <c r="I254" s="1376"/>
      <c r="J254" s="1293" t="s">
        <v>79</v>
      </c>
      <c r="K254" s="1378" t="s">
        <v>146</v>
      </c>
      <c r="L254" s="1304"/>
      <c r="M254" s="1309">
        <v>1200</v>
      </c>
      <c r="N254" s="1310">
        <v>1745</v>
      </c>
      <c r="O254" s="1311">
        <f t="shared" si="7"/>
        <v>545</v>
      </c>
    </row>
    <row r="255" spans="1:15">
      <c r="A255" s="1376">
        <v>255</v>
      </c>
      <c r="B255" s="1286"/>
      <c r="C255" s="1286"/>
      <c r="D255" s="1376"/>
      <c r="E255" s="929"/>
      <c r="F255" s="1354" t="s">
        <v>1070</v>
      </c>
      <c r="G255" s="1308" t="s">
        <v>1071</v>
      </c>
      <c r="H255" s="1354" t="s">
        <v>270</v>
      </c>
      <c r="I255" s="1376"/>
      <c r="J255" s="1293" t="s">
        <v>79</v>
      </c>
      <c r="K255" s="1378" t="s">
        <v>126</v>
      </c>
      <c r="L255" s="1304"/>
      <c r="M255" s="1309" t="s">
        <v>1381</v>
      </c>
      <c r="N255" s="1310" t="s">
        <v>1381</v>
      </c>
      <c r="O255" s="1311" t="str">
        <f t="shared" si="7"/>
        <v xml:space="preserve">- </v>
      </c>
    </row>
    <row r="256" spans="1:15">
      <c r="A256" s="1376">
        <v>256</v>
      </c>
      <c r="B256" s="1286"/>
      <c r="C256" s="1286"/>
      <c r="D256" s="1376"/>
      <c r="E256" s="929"/>
      <c r="F256" s="1354" t="s">
        <v>1070</v>
      </c>
      <c r="G256" s="1308" t="s">
        <v>1071</v>
      </c>
      <c r="H256" s="1354" t="s">
        <v>270</v>
      </c>
      <c r="I256" s="1376"/>
      <c r="J256" s="1293" t="s">
        <v>79</v>
      </c>
      <c r="K256" s="1378" t="s">
        <v>125</v>
      </c>
      <c r="L256" s="1304"/>
      <c r="M256" s="1309" t="s">
        <v>1381</v>
      </c>
      <c r="N256" s="1310" t="s">
        <v>1381</v>
      </c>
      <c r="O256" s="1311" t="str">
        <f t="shared" si="7"/>
        <v xml:space="preserve">- </v>
      </c>
    </row>
    <row r="257" spans="1:15">
      <c r="A257" s="1376">
        <v>257</v>
      </c>
      <c r="B257" s="1286"/>
      <c r="C257" s="1286"/>
      <c r="D257" s="1376"/>
      <c r="E257" s="929"/>
      <c r="F257" s="1354" t="s">
        <v>1070</v>
      </c>
      <c r="G257" s="1308" t="s">
        <v>1071</v>
      </c>
      <c r="H257" s="1354" t="s">
        <v>270</v>
      </c>
      <c r="I257" s="1376"/>
      <c r="J257" s="1293" t="s">
        <v>79</v>
      </c>
      <c r="K257" s="693" t="s">
        <v>145</v>
      </c>
      <c r="L257" s="1304"/>
      <c r="M257" s="1309" t="s">
        <v>1381</v>
      </c>
      <c r="N257" s="1310" t="s">
        <v>1381</v>
      </c>
      <c r="O257" s="1311" t="str">
        <f t="shared" si="7"/>
        <v xml:space="preserve">- </v>
      </c>
    </row>
    <row r="258" spans="1:15">
      <c r="A258" s="1376">
        <v>258</v>
      </c>
      <c r="B258" s="1286"/>
      <c r="C258" s="1286"/>
      <c r="D258" s="1376"/>
      <c r="E258" s="929"/>
      <c r="F258" s="1354" t="s">
        <v>1070</v>
      </c>
      <c r="G258" s="1308" t="s">
        <v>1071</v>
      </c>
      <c r="H258" s="1354" t="s">
        <v>270</v>
      </c>
      <c r="I258" s="1376"/>
      <c r="J258" s="1293" t="s">
        <v>79</v>
      </c>
      <c r="K258" s="693" t="s">
        <v>1235</v>
      </c>
      <c r="L258" s="1304"/>
      <c r="M258" s="1309">
        <v>6435</v>
      </c>
      <c r="N258" s="1310">
        <v>6021</v>
      </c>
      <c r="O258" s="1311">
        <f t="shared" si="7"/>
        <v>-414</v>
      </c>
    </row>
    <row r="259" spans="1:15">
      <c r="A259" s="1376">
        <v>259</v>
      </c>
      <c r="B259" s="1286"/>
      <c r="C259" s="1286"/>
      <c r="D259" s="1376"/>
      <c r="E259" s="929"/>
      <c r="F259" s="1354" t="s">
        <v>1070</v>
      </c>
      <c r="G259" s="1308" t="s">
        <v>1071</v>
      </c>
      <c r="H259" s="1354" t="s">
        <v>270</v>
      </c>
      <c r="I259" s="1376"/>
      <c r="J259" s="1293" t="s">
        <v>79</v>
      </c>
      <c r="K259" s="693" t="s">
        <v>1236</v>
      </c>
      <c r="L259" s="1304"/>
      <c r="M259" s="1309" t="s">
        <v>1381</v>
      </c>
      <c r="N259" s="1310" t="s">
        <v>1381</v>
      </c>
      <c r="O259" s="1311" t="str">
        <f t="shared" si="7"/>
        <v xml:space="preserve">- </v>
      </c>
    </row>
    <row r="260" spans="1:15">
      <c r="A260" s="1376">
        <v>260</v>
      </c>
      <c r="B260" s="1286"/>
      <c r="C260" s="1286"/>
      <c r="D260" s="1376"/>
      <c r="E260" s="929"/>
      <c r="F260" s="1354" t="s">
        <v>1070</v>
      </c>
      <c r="G260" s="1308" t="s">
        <v>1071</v>
      </c>
      <c r="H260" s="1354" t="s">
        <v>270</v>
      </c>
      <c r="I260" s="1376"/>
      <c r="J260" s="1293" t="s">
        <v>79</v>
      </c>
      <c r="K260" s="693" t="s">
        <v>1237</v>
      </c>
      <c r="L260" s="1304"/>
      <c r="M260" s="1309">
        <v>173</v>
      </c>
      <c r="N260" s="1310">
        <v>189</v>
      </c>
      <c r="O260" s="1311">
        <f t="shared" si="7"/>
        <v>16</v>
      </c>
    </row>
    <row r="261" spans="1:15">
      <c r="A261" s="1376">
        <v>261</v>
      </c>
      <c r="B261" s="1286"/>
      <c r="C261" s="1286"/>
      <c r="D261" s="1376"/>
      <c r="E261" s="929"/>
      <c r="F261" s="1354" t="s">
        <v>1070</v>
      </c>
      <c r="G261" s="1308" t="s">
        <v>1071</v>
      </c>
      <c r="H261" s="1354" t="s">
        <v>270</v>
      </c>
      <c r="I261" s="1376"/>
      <c r="J261" s="1293" t="s">
        <v>79</v>
      </c>
      <c r="K261" s="693" t="s">
        <v>1238</v>
      </c>
      <c r="L261" s="1304"/>
      <c r="M261" s="1309" t="s">
        <v>1381</v>
      </c>
      <c r="N261" s="1310" t="s">
        <v>1381</v>
      </c>
      <c r="O261" s="1311" t="str">
        <f t="shared" si="7"/>
        <v xml:space="preserve">- </v>
      </c>
    </row>
    <row r="262" spans="1:15">
      <c r="A262" s="1376">
        <v>262</v>
      </c>
      <c r="B262" s="1286"/>
      <c r="C262" s="1286"/>
      <c r="D262" s="1376"/>
      <c r="E262" s="929"/>
      <c r="F262" s="1354" t="s">
        <v>1070</v>
      </c>
      <c r="G262" s="1308" t="s">
        <v>1071</v>
      </c>
      <c r="H262" s="1354" t="s">
        <v>270</v>
      </c>
      <c r="I262" s="1376"/>
      <c r="J262" s="1293" t="s">
        <v>79</v>
      </c>
      <c r="K262" s="693" t="s">
        <v>1239</v>
      </c>
      <c r="L262" s="1304"/>
      <c r="M262" s="1309" t="s">
        <v>1381</v>
      </c>
      <c r="N262" s="1310" t="s">
        <v>1381</v>
      </c>
      <c r="O262" s="1311" t="str">
        <f t="shared" si="7"/>
        <v xml:space="preserve">- </v>
      </c>
    </row>
    <row r="263" spans="1:15">
      <c r="A263" s="1376">
        <v>263</v>
      </c>
      <c r="B263" s="1286"/>
      <c r="C263" s="1286"/>
      <c r="D263" s="1376"/>
      <c r="E263" s="929"/>
      <c r="F263" s="1354" t="s">
        <v>1070</v>
      </c>
      <c r="G263" s="1308" t="s">
        <v>1071</v>
      </c>
      <c r="H263" s="1354" t="s">
        <v>270</v>
      </c>
      <c r="I263" s="1376"/>
      <c r="J263" s="1293" t="s">
        <v>79</v>
      </c>
      <c r="K263" s="693" t="s">
        <v>1240</v>
      </c>
      <c r="L263" s="1304"/>
      <c r="M263" s="1309" t="s">
        <v>1381</v>
      </c>
      <c r="N263" s="1310" t="s">
        <v>1381</v>
      </c>
      <c r="O263" s="1311" t="str">
        <f t="shared" si="7"/>
        <v xml:space="preserve">- </v>
      </c>
    </row>
    <row r="264" spans="1:15">
      <c r="A264" s="1376">
        <v>264</v>
      </c>
      <c r="B264" s="1286"/>
      <c r="C264" s="1286"/>
      <c r="D264" s="1376"/>
      <c r="E264" s="929"/>
      <c r="F264" s="1354" t="s">
        <v>1070</v>
      </c>
      <c r="G264" s="1308" t="s">
        <v>1071</v>
      </c>
      <c r="H264" s="1354" t="s">
        <v>270</v>
      </c>
      <c r="I264" s="1376"/>
      <c r="J264" s="1293" t="s">
        <v>79</v>
      </c>
      <c r="K264" s="1332" t="s">
        <v>1241</v>
      </c>
      <c r="L264" s="1304"/>
      <c r="M264" s="1318">
        <v>1432</v>
      </c>
      <c r="N264" s="1319">
        <v>1736</v>
      </c>
      <c r="O264" s="1320">
        <f t="shared" si="7"/>
        <v>304</v>
      </c>
    </row>
    <row r="265" spans="1:15">
      <c r="A265" s="1376">
        <v>265</v>
      </c>
      <c r="B265" s="1286"/>
      <c r="C265" s="1286"/>
      <c r="D265" s="1376"/>
      <c r="E265" s="929"/>
      <c r="F265" s="1354" t="s">
        <v>1070</v>
      </c>
      <c r="G265" s="1308" t="s">
        <v>1071</v>
      </c>
      <c r="H265" s="1354" t="s">
        <v>270</v>
      </c>
      <c r="I265" s="1376"/>
      <c r="J265" s="1293" t="s">
        <v>79</v>
      </c>
      <c r="K265" s="1404" t="s">
        <v>1242</v>
      </c>
      <c r="L265" s="1304"/>
      <c r="M265" s="1322">
        <v>134968</v>
      </c>
      <c r="N265" s="1323">
        <v>129559</v>
      </c>
      <c r="O265" s="1324">
        <f t="shared" si="7"/>
        <v>-5409</v>
      </c>
    </row>
    <row r="266" spans="1:15">
      <c r="A266" s="1376">
        <v>266</v>
      </c>
      <c r="B266" s="1286"/>
      <c r="C266" s="1286"/>
      <c r="D266" s="1376"/>
      <c r="E266" s="929"/>
      <c r="F266" s="1354" t="s">
        <v>1070</v>
      </c>
      <c r="G266" s="1308" t="s">
        <v>1071</v>
      </c>
      <c r="H266" s="1354" t="s">
        <v>270</v>
      </c>
      <c r="I266" s="1376"/>
      <c r="J266" s="1293" t="s">
        <v>79</v>
      </c>
      <c r="K266" s="1321" t="s">
        <v>1243</v>
      </c>
      <c r="L266" s="1304"/>
      <c r="M266" s="1322">
        <v>12548</v>
      </c>
      <c r="N266" s="1323">
        <v>9952</v>
      </c>
      <c r="O266" s="1324">
        <f t="shared" si="7"/>
        <v>-2596</v>
      </c>
    </row>
    <row r="267" spans="1:15">
      <c r="A267" s="1376">
        <v>267</v>
      </c>
      <c r="B267" s="1286"/>
      <c r="C267" s="1286"/>
      <c r="D267" s="1376"/>
      <c r="E267" s="929"/>
      <c r="F267" s="1354" t="s">
        <v>1070</v>
      </c>
      <c r="G267" s="1308" t="s">
        <v>1071</v>
      </c>
      <c r="H267" s="1354" t="s">
        <v>270</v>
      </c>
      <c r="I267" s="1376"/>
      <c r="J267" s="1293" t="s">
        <v>79</v>
      </c>
      <c r="K267" s="1325" t="s">
        <v>1244</v>
      </c>
      <c r="L267" s="1304"/>
      <c r="M267" s="1326">
        <v>1524</v>
      </c>
      <c r="N267" s="1327">
        <v>703</v>
      </c>
      <c r="O267" s="1328">
        <f t="shared" si="7"/>
        <v>-821</v>
      </c>
    </row>
    <row r="268" spans="1:15">
      <c r="A268" s="1376">
        <v>268</v>
      </c>
      <c r="B268" s="1286"/>
      <c r="C268" s="1286"/>
      <c r="D268" s="1376"/>
      <c r="E268" s="929"/>
      <c r="F268" s="1354" t="s">
        <v>1070</v>
      </c>
      <c r="G268" s="1308" t="s">
        <v>1071</v>
      </c>
      <c r="H268" s="1354" t="s">
        <v>270</v>
      </c>
      <c r="I268" s="1376"/>
      <c r="J268" s="1293" t="s">
        <v>79</v>
      </c>
      <c r="K268" s="1405" t="s">
        <v>1245</v>
      </c>
      <c r="L268" s="1304"/>
      <c r="M268" s="1309" t="s">
        <v>1381</v>
      </c>
      <c r="N268" s="1310" t="s">
        <v>1381</v>
      </c>
      <c r="O268" s="1311" t="str">
        <f t="shared" si="7"/>
        <v xml:space="preserve">- </v>
      </c>
    </row>
    <row r="269" spans="1:15">
      <c r="A269" s="1376">
        <v>269</v>
      </c>
      <c r="B269" s="1286"/>
      <c r="C269" s="1286"/>
      <c r="D269" s="1376"/>
      <c r="F269" s="1354" t="s">
        <v>1070</v>
      </c>
      <c r="G269" s="1308" t="s">
        <v>1071</v>
      </c>
      <c r="H269" s="1354" t="s">
        <v>270</v>
      </c>
      <c r="I269" s="1376"/>
      <c r="J269" s="1293" t="s">
        <v>79</v>
      </c>
      <c r="K269" s="693" t="s">
        <v>1246</v>
      </c>
      <c r="L269" s="1304"/>
      <c r="M269" s="1309">
        <v>828</v>
      </c>
      <c r="N269" s="1310">
        <v>347</v>
      </c>
      <c r="O269" s="1311">
        <f t="shared" si="7"/>
        <v>-481</v>
      </c>
    </row>
    <row r="270" spans="1:15">
      <c r="A270" s="1376">
        <v>270</v>
      </c>
      <c r="B270" s="1286"/>
      <c r="C270" s="1286"/>
      <c r="D270" s="1376"/>
      <c r="E270" s="929"/>
      <c r="F270" s="1354" t="s">
        <v>1070</v>
      </c>
      <c r="G270" s="1308" t="s">
        <v>1071</v>
      </c>
      <c r="H270" s="1354" t="s">
        <v>270</v>
      </c>
      <c r="I270" s="1376"/>
      <c r="J270" s="1293" t="s">
        <v>79</v>
      </c>
      <c r="K270" s="693" t="s">
        <v>1247</v>
      </c>
      <c r="L270" s="1304"/>
      <c r="M270" s="1309" t="s">
        <v>1381</v>
      </c>
      <c r="N270" s="1310" t="s">
        <v>1381</v>
      </c>
      <c r="O270" s="1311" t="str">
        <f t="shared" si="7"/>
        <v xml:space="preserve">- </v>
      </c>
    </row>
    <row r="271" spans="1:15">
      <c r="A271" s="1376">
        <v>271</v>
      </c>
      <c r="B271" s="1286"/>
      <c r="C271" s="1286"/>
      <c r="D271" s="1376"/>
      <c r="E271" s="929"/>
      <c r="F271" s="1354" t="s">
        <v>1070</v>
      </c>
      <c r="G271" s="1308" t="s">
        <v>1071</v>
      </c>
      <c r="H271" s="1354" t="s">
        <v>270</v>
      </c>
      <c r="I271" s="1376"/>
      <c r="J271" s="1293" t="s">
        <v>79</v>
      </c>
      <c r="K271" s="693" t="s">
        <v>1248</v>
      </c>
      <c r="L271" s="1304"/>
      <c r="M271" s="1309">
        <v>-134</v>
      </c>
      <c r="N271" s="1310">
        <v>-195</v>
      </c>
      <c r="O271" s="1311">
        <f t="shared" si="7"/>
        <v>-61</v>
      </c>
    </row>
    <row r="272" spans="1:15">
      <c r="A272" s="1376">
        <v>272</v>
      </c>
      <c r="B272" s="1286"/>
      <c r="C272" s="1286"/>
      <c r="D272" s="1376"/>
      <c r="E272" s="929"/>
      <c r="F272" s="1354" t="s">
        <v>1070</v>
      </c>
      <c r="G272" s="1308" t="s">
        <v>1071</v>
      </c>
      <c r="H272" s="1354" t="s">
        <v>270</v>
      </c>
      <c r="I272" s="1376"/>
      <c r="J272" s="1293" t="s">
        <v>79</v>
      </c>
      <c r="K272" s="693" t="s">
        <v>488</v>
      </c>
      <c r="L272" s="1304"/>
      <c r="M272" s="1309">
        <v>101</v>
      </c>
      <c r="N272" s="1310">
        <v>24</v>
      </c>
      <c r="O272" s="1311">
        <f t="shared" si="7"/>
        <v>-77</v>
      </c>
    </row>
    <row r="273" spans="1:15">
      <c r="A273" s="1376">
        <v>273</v>
      </c>
      <c r="B273" s="1286"/>
      <c r="C273" s="1286"/>
      <c r="D273" s="1376"/>
      <c r="E273" s="929"/>
      <c r="F273" s="1354" t="s">
        <v>1070</v>
      </c>
      <c r="G273" s="1308" t="s">
        <v>1071</v>
      </c>
      <c r="H273" s="1354" t="s">
        <v>270</v>
      </c>
      <c r="I273" s="1376"/>
      <c r="J273" s="1293" t="s">
        <v>79</v>
      </c>
      <c r="K273" s="693" t="s">
        <v>489</v>
      </c>
      <c r="L273" s="1304"/>
      <c r="M273" s="1309">
        <v>382</v>
      </c>
      <c r="N273" s="1310">
        <v>248</v>
      </c>
      <c r="O273" s="1311">
        <f t="shared" si="7"/>
        <v>-134</v>
      </c>
    </row>
    <row r="274" spans="1:15">
      <c r="A274" s="1376">
        <v>274</v>
      </c>
      <c r="B274" s="1286"/>
      <c r="C274" s="1286"/>
      <c r="D274" s="1376"/>
      <c r="E274" s="929"/>
      <c r="F274" s="1354" t="s">
        <v>1070</v>
      </c>
      <c r="G274" s="1308" t="s">
        <v>1071</v>
      </c>
      <c r="H274" s="1354" t="s">
        <v>270</v>
      </c>
      <c r="I274" s="1376"/>
      <c r="J274" s="1293" t="s">
        <v>79</v>
      </c>
      <c r="K274" s="693" t="s">
        <v>1249</v>
      </c>
      <c r="L274" s="1304"/>
      <c r="M274" s="1309" t="s">
        <v>1381</v>
      </c>
      <c r="N274" s="1310" t="s">
        <v>1381</v>
      </c>
      <c r="O274" s="1311" t="str">
        <f t="shared" si="7"/>
        <v xml:space="preserve">- </v>
      </c>
    </row>
    <row r="275" spans="1:15">
      <c r="A275" s="1376">
        <v>275</v>
      </c>
      <c r="B275" s="1286"/>
      <c r="C275" s="1286"/>
      <c r="D275" s="1376"/>
      <c r="E275" s="929"/>
      <c r="F275" s="1354" t="s">
        <v>1070</v>
      </c>
      <c r="G275" s="1308" t="s">
        <v>1071</v>
      </c>
      <c r="H275" s="1354" t="s">
        <v>270</v>
      </c>
      <c r="I275" s="1376"/>
      <c r="J275" s="1293" t="s">
        <v>79</v>
      </c>
      <c r="K275" s="693" t="s">
        <v>1250</v>
      </c>
      <c r="L275" s="1304"/>
      <c r="M275" s="1309" t="s">
        <v>1381</v>
      </c>
      <c r="N275" s="1310" t="s">
        <v>1381</v>
      </c>
      <c r="O275" s="1311" t="str">
        <f t="shared" si="7"/>
        <v xml:space="preserve">- </v>
      </c>
    </row>
    <row r="276" spans="1:15">
      <c r="A276" s="1376">
        <v>276</v>
      </c>
      <c r="B276" s="1286"/>
      <c r="C276" s="1286"/>
      <c r="D276" s="1376"/>
      <c r="E276" s="929"/>
      <c r="F276" s="1354" t="s">
        <v>1070</v>
      </c>
      <c r="G276" s="1308" t="s">
        <v>1071</v>
      </c>
      <c r="H276" s="1354" t="s">
        <v>270</v>
      </c>
      <c r="I276" s="1376"/>
      <c r="J276" s="1293" t="s">
        <v>79</v>
      </c>
      <c r="K276" s="693" t="s">
        <v>1251</v>
      </c>
      <c r="L276" s="1304"/>
      <c r="M276" s="1309">
        <v>803</v>
      </c>
      <c r="N276" s="1310">
        <v>134</v>
      </c>
      <c r="O276" s="1311">
        <f t="shared" si="7"/>
        <v>-669</v>
      </c>
    </row>
    <row r="277" spans="1:15">
      <c r="A277" s="1376">
        <v>277</v>
      </c>
      <c r="B277" s="1286"/>
      <c r="C277" s="1286"/>
      <c r="D277" s="1376"/>
      <c r="E277" s="929"/>
      <c r="F277" s="1354" t="s">
        <v>1070</v>
      </c>
      <c r="G277" s="1308" t="s">
        <v>1071</v>
      </c>
      <c r="H277" s="1354" t="s">
        <v>270</v>
      </c>
      <c r="I277" s="1376"/>
      <c r="J277" s="1293" t="s">
        <v>79</v>
      </c>
      <c r="K277" s="693" t="s">
        <v>1252</v>
      </c>
      <c r="L277" s="1304"/>
      <c r="M277" s="1309" t="s">
        <v>1381</v>
      </c>
      <c r="N277" s="1310" t="s">
        <v>1381</v>
      </c>
      <c r="O277" s="1311" t="str">
        <f t="shared" si="7"/>
        <v xml:space="preserve">- </v>
      </c>
    </row>
    <row r="278" spans="1:15">
      <c r="A278" s="1376">
        <v>278</v>
      </c>
      <c r="B278" s="1286"/>
      <c r="C278" s="1286"/>
      <c r="D278" s="1376"/>
      <c r="E278" s="929"/>
      <c r="F278" s="1354" t="s">
        <v>1070</v>
      </c>
      <c r="G278" s="1308" t="s">
        <v>1071</v>
      </c>
      <c r="H278" s="1354" t="s">
        <v>270</v>
      </c>
      <c r="I278" s="1376"/>
      <c r="J278" s="1293" t="s">
        <v>79</v>
      </c>
      <c r="K278" s="693" t="s">
        <v>1253</v>
      </c>
      <c r="L278" s="1304"/>
      <c r="M278" s="1309">
        <v>1483</v>
      </c>
      <c r="N278" s="1310">
        <v>1518</v>
      </c>
      <c r="O278" s="1311">
        <f t="shared" si="7"/>
        <v>35</v>
      </c>
    </row>
    <row r="279" spans="1:15">
      <c r="A279" s="1376">
        <v>279</v>
      </c>
      <c r="B279" s="1286"/>
      <c r="C279" s="1286"/>
      <c r="D279" s="1376"/>
      <c r="E279" s="929"/>
      <c r="F279" s="1354" t="s">
        <v>1070</v>
      </c>
      <c r="G279" s="1308" t="s">
        <v>1071</v>
      </c>
      <c r="H279" s="1354" t="s">
        <v>270</v>
      </c>
      <c r="I279" s="1376"/>
      <c r="J279" s="1293" t="s">
        <v>79</v>
      </c>
      <c r="K279" s="693" t="s">
        <v>1254</v>
      </c>
      <c r="L279" s="1304"/>
      <c r="M279" s="1309" t="s">
        <v>1381</v>
      </c>
      <c r="N279" s="1310" t="s">
        <v>1381</v>
      </c>
      <c r="O279" s="1311" t="str">
        <f t="shared" si="7"/>
        <v xml:space="preserve">- </v>
      </c>
    </row>
    <row r="280" spans="1:15">
      <c r="A280" s="1376">
        <v>280</v>
      </c>
      <c r="B280" s="1286"/>
      <c r="C280" s="1286"/>
      <c r="D280" s="1376"/>
      <c r="E280" s="929"/>
      <c r="F280" s="1354" t="s">
        <v>1070</v>
      </c>
      <c r="G280" s="1308" t="s">
        <v>1071</v>
      </c>
      <c r="H280" s="1354" t="s">
        <v>270</v>
      </c>
      <c r="I280" s="1376"/>
      <c r="J280" s="1293" t="s">
        <v>79</v>
      </c>
      <c r="K280" s="693" t="s">
        <v>490</v>
      </c>
      <c r="L280" s="1304"/>
      <c r="M280" s="1309">
        <v>7404</v>
      </c>
      <c r="N280" s="1310">
        <v>7030</v>
      </c>
      <c r="O280" s="1311">
        <f t="shared" si="7"/>
        <v>-374</v>
      </c>
    </row>
    <row r="281" spans="1:15">
      <c r="A281" s="1376">
        <v>281</v>
      </c>
      <c r="B281" s="1286"/>
      <c r="C281" s="1286"/>
      <c r="D281" s="1376"/>
      <c r="E281" s="929"/>
      <c r="F281" s="1354" t="s">
        <v>1070</v>
      </c>
      <c r="G281" s="1308" t="s">
        <v>1071</v>
      </c>
      <c r="H281" s="1354" t="s">
        <v>270</v>
      </c>
      <c r="I281" s="1376"/>
      <c r="J281" s="1293" t="s">
        <v>79</v>
      </c>
      <c r="K281" s="1332" t="s">
        <v>1255</v>
      </c>
      <c r="L281" s="1304"/>
      <c r="M281" s="1318">
        <v>152</v>
      </c>
      <c r="N281" s="1319">
        <v>140</v>
      </c>
      <c r="O281" s="1320">
        <f t="shared" si="7"/>
        <v>-12</v>
      </c>
    </row>
    <row r="282" spans="1:15">
      <c r="A282" s="1376">
        <v>282</v>
      </c>
      <c r="B282" s="1286"/>
      <c r="C282" s="1286"/>
      <c r="D282" s="1376"/>
      <c r="E282" s="929"/>
      <c r="F282" s="1354" t="s">
        <v>1070</v>
      </c>
      <c r="G282" s="1308" t="s">
        <v>1071</v>
      </c>
      <c r="H282" s="1354" t="s">
        <v>270</v>
      </c>
      <c r="I282" s="1376"/>
      <c r="J282" s="1293" t="s">
        <v>79</v>
      </c>
      <c r="K282" s="1321" t="s">
        <v>675</v>
      </c>
      <c r="L282" s="1304"/>
      <c r="M282" s="1322">
        <v>18865</v>
      </c>
      <c r="N282" s="1323">
        <v>18866</v>
      </c>
      <c r="O282" s="1324">
        <f t="shared" si="7"/>
        <v>1</v>
      </c>
    </row>
    <row r="283" spans="1:15">
      <c r="A283" s="1376">
        <v>283</v>
      </c>
      <c r="B283" s="1286"/>
      <c r="C283" s="1286"/>
      <c r="D283" s="1376"/>
      <c r="E283" s="929"/>
      <c r="F283" s="1354" t="s">
        <v>1070</v>
      </c>
      <c r="G283" s="1308" t="s">
        <v>1071</v>
      </c>
      <c r="H283" s="1354" t="s">
        <v>270</v>
      </c>
      <c r="I283" s="1376"/>
      <c r="J283" s="1293" t="s">
        <v>79</v>
      </c>
      <c r="K283" s="1325" t="s">
        <v>676</v>
      </c>
      <c r="L283" s="1304"/>
      <c r="M283" s="1304">
        <v>1560</v>
      </c>
      <c r="N283" s="1312">
        <v>1194</v>
      </c>
      <c r="O283" s="1313">
        <f t="shared" si="7"/>
        <v>-366</v>
      </c>
    </row>
    <row r="284" spans="1:15">
      <c r="A284" s="1376">
        <v>284</v>
      </c>
      <c r="B284" s="1286"/>
      <c r="C284" s="1286"/>
      <c r="D284" s="1376"/>
      <c r="E284" s="929"/>
      <c r="F284" s="1354" t="s">
        <v>1070</v>
      </c>
      <c r="G284" s="1308" t="s">
        <v>1071</v>
      </c>
      <c r="H284" s="1354" t="s">
        <v>270</v>
      </c>
      <c r="I284" s="1376"/>
      <c r="J284" s="1293" t="s">
        <v>79</v>
      </c>
      <c r="K284" s="693" t="s">
        <v>1256</v>
      </c>
      <c r="L284" s="1304"/>
      <c r="M284" s="820" t="s">
        <v>1381</v>
      </c>
      <c r="N284" s="1333" t="s">
        <v>1381</v>
      </c>
      <c r="O284" s="1334" t="str">
        <f t="shared" si="7"/>
        <v xml:space="preserve">- </v>
      </c>
    </row>
    <row r="285" spans="1:15">
      <c r="A285" s="1376">
        <v>285</v>
      </c>
      <c r="B285" s="1286"/>
      <c r="C285" s="1286"/>
      <c r="D285" s="1376"/>
      <c r="E285" s="929"/>
      <c r="F285" s="1354" t="s">
        <v>1070</v>
      </c>
      <c r="G285" s="1308" t="s">
        <v>1071</v>
      </c>
      <c r="H285" s="1354" t="s">
        <v>270</v>
      </c>
      <c r="I285" s="1376"/>
      <c r="J285" s="1293" t="s">
        <v>79</v>
      </c>
      <c r="K285" s="693" t="s">
        <v>1257</v>
      </c>
      <c r="L285" s="1304"/>
      <c r="M285" s="820" t="s">
        <v>1381</v>
      </c>
      <c r="N285" s="1333" t="s">
        <v>1381</v>
      </c>
      <c r="O285" s="1334" t="str">
        <f t="shared" si="7"/>
        <v xml:space="preserve">- </v>
      </c>
    </row>
    <row r="286" spans="1:15">
      <c r="A286" s="1376">
        <v>286</v>
      </c>
      <c r="B286" s="1286"/>
      <c r="C286" s="1286"/>
      <c r="D286" s="1376"/>
      <c r="E286" s="929"/>
      <c r="F286" s="1354" t="s">
        <v>1070</v>
      </c>
      <c r="G286" s="1308" t="s">
        <v>1071</v>
      </c>
      <c r="H286" s="1354" t="s">
        <v>270</v>
      </c>
      <c r="I286" s="1376"/>
      <c r="J286" s="1293" t="s">
        <v>79</v>
      </c>
      <c r="K286" s="1332" t="s">
        <v>677</v>
      </c>
      <c r="L286" s="1304"/>
      <c r="M286" s="1304">
        <v>17304</v>
      </c>
      <c r="N286" s="1312">
        <v>17672</v>
      </c>
      <c r="O286" s="1313">
        <f t="shared" si="7"/>
        <v>368</v>
      </c>
    </row>
    <row r="287" spans="1:15">
      <c r="A287" s="1376">
        <v>287</v>
      </c>
      <c r="B287" s="1286"/>
      <c r="C287" s="1286"/>
      <c r="D287" s="1376"/>
      <c r="E287" s="929"/>
      <c r="F287" s="1354" t="s">
        <v>1070</v>
      </c>
      <c r="G287" s="1308" t="s">
        <v>1071</v>
      </c>
      <c r="H287" s="1354" t="s">
        <v>270</v>
      </c>
      <c r="I287" s="1376"/>
      <c r="J287" s="1293" t="s">
        <v>79</v>
      </c>
      <c r="K287" s="1321" t="s">
        <v>1258</v>
      </c>
      <c r="L287" s="1304"/>
      <c r="M287" s="1322" t="s">
        <v>1381</v>
      </c>
      <c r="N287" s="1323" t="s">
        <v>1381</v>
      </c>
      <c r="O287" s="1324" t="str">
        <f t="shared" ref="O287:O327" si="8">IF(SUM(N287)-SUM(M287)=0,"- ",SUM(N287)-SUM(M287))</f>
        <v xml:space="preserve">- </v>
      </c>
    </row>
    <row r="288" spans="1:15">
      <c r="A288" s="1376">
        <v>288</v>
      </c>
      <c r="B288" s="1286"/>
      <c r="C288" s="1286"/>
      <c r="D288" s="1376"/>
      <c r="E288" s="929"/>
      <c r="F288" s="1354" t="s">
        <v>1070</v>
      </c>
      <c r="G288" s="1308" t="s">
        <v>1071</v>
      </c>
      <c r="H288" s="1354" t="s">
        <v>270</v>
      </c>
      <c r="I288" s="1376"/>
      <c r="J288" s="1293" t="s">
        <v>79</v>
      </c>
      <c r="K288" s="1325" t="s">
        <v>1259</v>
      </c>
      <c r="L288" s="1304"/>
      <c r="M288" s="1326" t="s">
        <v>1381</v>
      </c>
      <c r="N288" s="1327" t="s">
        <v>1381</v>
      </c>
      <c r="O288" s="1328" t="str">
        <f t="shared" si="8"/>
        <v xml:space="preserve">- </v>
      </c>
    </row>
    <row r="289" spans="1:15">
      <c r="A289" s="1376">
        <v>289</v>
      </c>
      <c r="B289" s="1286"/>
      <c r="C289" s="1286"/>
      <c r="D289" s="1376"/>
      <c r="E289" s="929"/>
      <c r="F289" s="1354" t="s">
        <v>1070</v>
      </c>
      <c r="G289" s="1308" t="s">
        <v>1071</v>
      </c>
      <c r="H289" s="1354" t="s">
        <v>270</v>
      </c>
      <c r="I289" s="1376"/>
      <c r="J289" s="1293" t="s">
        <v>79</v>
      </c>
      <c r="K289" s="693" t="s">
        <v>1260</v>
      </c>
      <c r="L289" s="1304"/>
      <c r="M289" s="1309" t="s">
        <v>1381</v>
      </c>
      <c r="N289" s="1310" t="s">
        <v>1381</v>
      </c>
      <c r="O289" s="1311" t="str">
        <f t="shared" si="8"/>
        <v xml:space="preserve">- </v>
      </c>
    </row>
    <row r="290" spans="1:15">
      <c r="A290" s="1376">
        <v>290</v>
      </c>
      <c r="B290" s="1286"/>
      <c r="C290" s="1286"/>
      <c r="D290" s="1376"/>
      <c r="E290" s="929"/>
      <c r="F290" s="1354" t="s">
        <v>1070</v>
      </c>
      <c r="G290" s="1308" t="s">
        <v>1071</v>
      </c>
      <c r="H290" s="1354" t="s">
        <v>270</v>
      </c>
      <c r="I290" s="1376"/>
      <c r="J290" s="1293" t="s">
        <v>79</v>
      </c>
      <c r="K290" s="693" t="s">
        <v>1261</v>
      </c>
      <c r="L290" s="1304"/>
      <c r="M290" s="1309" t="s">
        <v>1381</v>
      </c>
      <c r="N290" s="1310" t="s">
        <v>1381</v>
      </c>
      <c r="O290" s="1311" t="str">
        <f t="shared" si="8"/>
        <v xml:space="preserve">- </v>
      </c>
    </row>
    <row r="291" spans="1:15">
      <c r="A291" s="1376">
        <v>291</v>
      </c>
      <c r="B291" s="1286"/>
      <c r="C291" s="1286"/>
      <c r="D291" s="1376"/>
      <c r="E291" s="929"/>
      <c r="F291" s="1354" t="s">
        <v>1070</v>
      </c>
      <c r="G291" s="1308" t="s">
        <v>1071</v>
      </c>
      <c r="H291" s="1354" t="s">
        <v>270</v>
      </c>
      <c r="I291" s="1376"/>
      <c r="J291" s="1293" t="s">
        <v>79</v>
      </c>
      <c r="K291" s="1332" t="s">
        <v>1262</v>
      </c>
      <c r="L291" s="1304"/>
      <c r="M291" s="1318" t="s">
        <v>1381</v>
      </c>
      <c r="N291" s="1319" t="s">
        <v>1381</v>
      </c>
      <c r="O291" s="1320" t="str">
        <f t="shared" si="8"/>
        <v xml:space="preserve">- </v>
      </c>
    </row>
    <row r="292" spans="1:15">
      <c r="A292" s="1376">
        <v>292</v>
      </c>
      <c r="B292" s="1286"/>
      <c r="C292" s="1286"/>
      <c r="D292" s="1376"/>
      <c r="E292" s="929"/>
      <c r="F292" s="1354" t="s">
        <v>1070</v>
      </c>
      <c r="G292" s="1308" t="s">
        <v>1071</v>
      </c>
      <c r="H292" s="1354" t="s">
        <v>270</v>
      </c>
      <c r="I292" s="1376"/>
      <c r="J292" s="1293" t="s">
        <v>79</v>
      </c>
      <c r="K292" s="1321" t="s">
        <v>1263</v>
      </c>
      <c r="L292" s="1304"/>
      <c r="M292" s="1322">
        <v>2506</v>
      </c>
      <c r="N292" s="1323">
        <v>3163</v>
      </c>
      <c r="O292" s="1324">
        <f t="shared" si="8"/>
        <v>657</v>
      </c>
    </row>
    <row r="293" spans="1:15">
      <c r="A293" s="1376">
        <v>293</v>
      </c>
      <c r="B293" s="1286"/>
      <c r="C293" s="1286"/>
      <c r="D293" s="1376"/>
      <c r="E293" s="929"/>
      <c r="F293" s="1354" t="s">
        <v>1070</v>
      </c>
      <c r="G293" s="1308" t="s">
        <v>1071</v>
      </c>
      <c r="H293" s="1354" t="s">
        <v>270</v>
      </c>
      <c r="I293" s="1376"/>
      <c r="J293" s="1293" t="s">
        <v>79</v>
      </c>
      <c r="K293" s="1325" t="s">
        <v>1264</v>
      </c>
      <c r="L293" s="1304"/>
      <c r="M293" s="1326" t="s">
        <v>1381</v>
      </c>
      <c r="N293" s="1327" t="s">
        <v>1381</v>
      </c>
      <c r="O293" s="1328" t="str">
        <f t="shared" si="8"/>
        <v xml:space="preserve">- </v>
      </c>
    </row>
    <row r="294" spans="1:15">
      <c r="A294" s="1376">
        <v>294</v>
      </c>
      <c r="B294" s="1286"/>
      <c r="C294" s="1286"/>
      <c r="D294" s="1376"/>
      <c r="E294" s="929"/>
      <c r="F294" s="1354" t="s">
        <v>1070</v>
      </c>
      <c r="G294" s="1308" t="s">
        <v>1071</v>
      </c>
      <c r="H294" s="1354" t="s">
        <v>270</v>
      </c>
      <c r="I294" s="1376"/>
      <c r="J294" s="1293" t="s">
        <v>79</v>
      </c>
      <c r="K294" s="693" t="s">
        <v>1265</v>
      </c>
      <c r="L294" s="1304"/>
      <c r="M294" s="1309" t="s">
        <v>1381</v>
      </c>
      <c r="N294" s="1310" t="s">
        <v>1381</v>
      </c>
      <c r="O294" s="1311" t="str">
        <f t="shared" si="8"/>
        <v xml:space="preserve">- </v>
      </c>
    </row>
    <row r="295" spans="1:15">
      <c r="A295" s="1376">
        <v>295</v>
      </c>
      <c r="B295" s="1286"/>
      <c r="C295" s="1286"/>
      <c r="D295" s="1376"/>
      <c r="E295" s="929"/>
      <c r="F295" s="1354" t="s">
        <v>1070</v>
      </c>
      <c r="G295" s="1308" t="s">
        <v>1071</v>
      </c>
      <c r="H295" s="1354" t="s">
        <v>270</v>
      </c>
      <c r="I295" s="1376"/>
      <c r="J295" s="1293" t="s">
        <v>79</v>
      </c>
      <c r="K295" s="693" t="s">
        <v>1266</v>
      </c>
      <c r="L295" s="1304"/>
      <c r="M295" s="1309">
        <v>2444</v>
      </c>
      <c r="N295" s="1310">
        <v>3092</v>
      </c>
      <c r="O295" s="1311">
        <f t="shared" si="8"/>
        <v>648</v>
      </c>
    </row>
    <row r="296" spans="1:15">
      <c r="A296" s="1376">
        <v>296</v>
      </c>
      <c r="B296" s="1286"/>
      <c r="C296" s="1286"/>
      <c r="D296" s="1376"/>
      <c r="E296" s="929"/>
      <c r="F296" s="1354" t="s">
        <v>1070</v>
      </c>
      <c r="G296" s="1308" t="s">
        <v>1071</v>
      </c>
      <c r="H296" s="1354" t="s">
        <v>270</v>
      </c>
      <c r="I296" s="1376"/>
      <c r="J296" s="1293" t="s">
        <v>79</v>
      </c>
      <c r="K296" s="693" t="s">
        <v>1267</v>
      </c>
      <c r="L296" s="1304"/>
      <c r="M296" s="1309" t="s">
        <v>1381</v>
      </c>
      <c r="N296" s="1310" t="s">
        <v>1381</v>
      </c>
      <c r="O296" s="1311" t="str">
        <f t="shared" si="8"/>
        <v xml:space="preserve">- </v>
      </c>
    </row>
    <row r="297" spans="1:15">
      <c r="A297" s="1376">
        <v>297</v>
      </c>
      <c r="B297" s="1286"/>
      <c r="C297" s="1286"/>
      <c r="D297" s="1376"/>
      <c r="E297" s="929"/>
      <c r="F297" s="1354" t="s">
        <v>1070</v>
      </c>
      <c r="G297" s="1308" t="s">
        <v>1071</v>
      </c>
      <c r="H297" s="1354" t="s">
        <v>270</v>
      </c>
      <c r="I297" s="1376"/>
      <c r="J297" s="1293" t="s">
        <v>79</v>
      </c>
      <c r="K297" s="693" t="s">
        <v>1268</v>
      </c>
      <c r="L297" s="1304"/>
      <c r="M297" s="1309">
        <v>61</v>
      </c>
      <c r="N297" s="1310">
        <v>8</v>
      </c>
      <c r="O297" s="1311">
        <f t="shared" si="8"/>
        <v>-53</v>
      </c>
    </row>
    <row r="298" spans="1:15">
      <c r="A298" s="1376">
        <v>298</v>
      </c>
      <c r="B298" s="1286"/>
      <c r="C298" s="1286"/>
      <c r="D298" s="1376"/>
      <c r="E298" s="929"/>
      <c r="F298" s="1354" t="s">
        <v>1070</v>
      </c>
      <c r="G298" s="1308" t="s">
        <v>1071</v>
      </c>
      <c r="H298" s="1354" t="s">
        <v>270</v>
      </c>
      <c r="I298" s="1376"/>
      <c r="J298" s="1293" t="s">
        <v>79</v>
      </c>
      <c r="K298" s="693" t="s">
        <v>1269</v>
      </c>
      <c r="L298" s="1304"/>
      <c r="M298" s="1309" t="s">
        <v>1381</v>
      </c>
      <c r="N298" s="1310" t="s">
        <v>1381</v>
      </c>
      <c r="O298" s="1311" t="str">
        <f t="shared" si="8"/>
        <v xml:space="preserve">- </v>
      </c>
    </row>
    <row r="299" spans="1:15">
      <c r="A299" s="1376">
        <v>299</v>
      </c>
      <c r="B299" s="1286"/>
      <c r="C299" s="1286"/>
      <c r="D299" s="1376"/>
      <c r="E299" s="929"/>
      <c r="F299" s="1354" t="s">
        <v>1070</v>
      </c>
      <c r="G299" s="1308" t="s">
        <v>1071</v>
      </c>
      <c r="H299" s="1354" t="s">
        <v>270</v>
      </c>
      <c r="I299" s="1376"/>
      <c r="J299" s="1293" t="s">
        <v>79</v>
      </c>
      <c r="K299" s="693" t="s">
        <v>1270</v>
      </c>
      <c r="L299" s="1304"/>
      <c r="M299" s="1309" t="s">
        <v>1381</v>
      </c>
      <c r="N299" s="1310" t="s">
        <v>1381</v>
      </c>
      <c r="O299" s="1311" t="str">
        <f t="shared" si="8"/>
        <v xml:space="preserve">- </v>
      </c>
    </row>
    <row r="300" spans="1:15">
      <c r="A300" s="1376">
        <v>300</v>
      </c>
      <c r="B300" s="1286"/>
      <c r="C300" s="1286"/>
      <c r="D300" s="1376"/>
      <c r="F300" s="1354" t="s">
        <v>1070</v>
      </c>
      <c r="G300" s="1308" t="s">
        <v>1071</v>
      </c>
      <c r="H300" s="1354" t="s">
        <v>270</v>
      </c>
      <c r="I300" s="1376"/>
      <c r="J300" s="1293" t="s">
        <v>79</v>
      </c>
      <c r="K300" s="693" t="s">
        <v>1271</v>
      </c>
      <c r="L300" s="1304"/>
      <c r="M300" s="1309" t="s">
        <v>1381</v>
      </c>
      <c r="N300" s="1310" t="s">
        <v>1381</v>
      </c>
      <c r="O300" s="1311" t="str">
        <f t="shared" si="8"/>
        <v xml:space="preserve">- </v>
      </c>
    </row>
    <row r="301" spans="1:15">
      <c r="A301" s="1376">
        <v>301</v>
      </c>
      <c r="B301" s="1286"/>
      <c r="C301" s="1286"/>
      <c r="D301" s="1376"/>
      <c r="E301" s="929"/>
      <c r="F301" s="1354" t="s">
        <v>1070</v>
      </c>
      <c r="G301" s="1308" t="s">
        <v>1071</v>
      </c>
      <c r="H301" s="1354" t="s">
        <v>270</v>
      </c>
      <c r="I301" s="1376"/>
      <c r="J301" s="1293" t="s">
        <v>79</v>
      </c>
      <c r="K301" s="693" t="s">
        <v>1272</v>
      </c>
      <c r="L301" s="1304"/>
      <c r="M301" s="1309" t="s">
        <v>1381</v>
      </c>
      <c r="N301" s="1310" t="s">
        <v>1381</v>
      </c>
      <c r="O301" s="1311" t="str">
        <f t="shared" si="8"/>
        <v xml:space="preserve">- </v>
      </c>
    </row>
    <row r="302" spans="1:15">
      <c r="A302" s="1376">
        <v>302</v>
      </c>
      <c r="B302" s="1286"/>
      <c r="C302" s="1286"/>
      <c r="D302" s="1376"/>
      <c r="E302" s="929"/>
      <c r="F302" s="1354" t="s">
        <v>1070</v>
      </c>
      <c r="G302" s="1308" t="s">
        <v>1071</v>
      </c>
      <c r="H302" s="1354" t="s">
        <v>270</v>
      </c>
      <c r="I302" s="1376"/>
      <c r="J302" s="1293" t="s">
        <v>79</v>
      </c>
      <c r="K302" s="1332" t="s">
        <v>1273</v>
      </c>
      <c r="L302" s="1304"/>
      <c r="M302" s="1318" t="s">
        <v>1381</v>
      </c>
      <c r="N302" s="1319">
        <v>61</v>
      </c>
      <c r="O302" s="1320">
        <f t="shared" si="8"/>
        <v>61</v>
      </c>
    </row>
    <row r="303" spans="1:15">
      <c r="A303" s="1376">
        <v>303</v>
      </c>
      <c r="B303" s="1286"/>
      <c r="C303" s="1286"/>
      <c r="D303" s="1376"/>
      <c r="E303" s="929"/>
      <c r="F303" s="1354" t="s">
        <v>1070</v>
      </c>
      <c r="G303" s="1308" t="s">
        <v>1071</v>
      </c>
      <c r="H303" s="1354" t="s">
        <v>270</v>
      </c>
      <c r="I303" s="1376"/>
      <c r="J303" s="1293" t="s">
        <v>79</v>
      </c>
      <c r="K303" s="1321" t="s">
        <v>893</v>
      </c>
      <c r="L303" s="1304"/>
      <c r="M303" s="1322">
        <v>87415</v>
      </c>
      <c r="N303" s="1323">
        <v>84299</v>
      </c>
      <c r="O303" s="1324">
        <f t="shared" si="8"/>
        <v>-3116</v>
      </c>
    </row>
    <row r="304" spans="1:15">
      <c r="A304" s="1376">
        <v>304</v>
      </c>
      <c r="B304" s="1286"/>
      <c r="C304" s="1286"/>
      <c r="D304" s="1376"/>
      <c r="E304" s="929"/>
      <c r="F304" s="1354" t="s">
        <v>1070</v>
      </c>
      <c r="G304" s="1308" t="s">
        <v>1071</v>
      </c>
      <c r="H304" s="1354" t="s">
        <v>270</v>
      </c>
      <c r="I304" s="1376"/>
      <c r="J304" s="1293" t="s">
        <v>79</v>
      </c>
      <c r="K304" s="1325" t="s">
        <v>101</v>
      </c>
      <c r="L304" s="1304"/>
      <c r="M304" s="1326" t="s">
        <v>1381</v>
      </c>
      <c r="N304" s="1327" t="s">
        <v>1381</v>
      </c>
      <c r="O304" s="1328" t="str">
        <f t="shared" si="8"/>
        <v xml:space="preserve">- </v>
      </c>
    </row>
    <row r="305" spans="1:15">
      <c r="A305" s="1376">
        <v>305</v>
      </c>
      <c r="B305" s="1286"/>
      <c r="C305" s="1286"/>
      <c r="D305" s="1376"/>
      <c r="E305" s="929"/>
      <c r="F305" s="1354" t="s">
        <v>1070</v>
      </c>
      <c r="G305" s="1308" t="s">
        <v>1071</v>
      </c>
      <c r="H305" s="1354" t="s">
        <v>270</v>
      </c>
      <c r="I305" s="1376"/>
      <c r="J305" s="1293" t="s">
        <v>79</v>
      </c>
      <c r="K305" s="693" t="s">
        <v>102</v>
      </c>
      <c r="L305" s="1304"/>
      <c r="M305" s="1309" t="s">
        <v>1381</v>
      </c>
      <c r="N305" s="1310" t="s">
        <v>1381</v>
      </c>
      <c r="O305" s="1311" t="str">
        <f t="shared" si="8"/>
        <v xml:space="preserve">- </v>
      </c>
    </row>
    <row r="306" spans="1:15">
      <c r="A306" s="1376">
        <v>306</v>
      </c>
      <c r="B306" s="1286"/>
      <c r="C306" s="1286"/>
      <c r="D306" s="1376"/>
      <c r="E306" s="929"/>
      <c r="F306" s="1354" t="s">
        <v>1070</v>
      </c>
      <c r="G306" s="1308" t="s">
        <v>1071</v>
      </c>
      <c r="H306" s="1354" t="s">
        <v>270</v>
      </c>
      <c r="I306" s="1376"/>
      <c r="J306" s="1293" t="s">
        <v>79</v>
      </c>
      <c r="K306" s="1332" t="s">
        <v>103</v>
      </c>
      <c r="L306" s="1304"/>
      <c r="M306" s="1318" t="s">
        <v>1381</v>
      </c>
      <c r="N306" s="1319" t="s">
        <v>1381</v>
      </c>
      <c r="O306" s="1320" t="str">
        <f t="shared" si="8"/>
        <v xml:space="preserve">- </v>
      </c>
    </row>
    <row r="307" spans="1:15">
      <c r="A307" s="1376">
        <v>307</v>
      </c>
      <c r="B307" s="1286"/>
      <c r="C307" s="1286"/>
      <c r="D307" s="1376"/>
      <c r="E307" s="929"/>
      <c r="F307" s="1354" t="s">
        <v>1070</v>
      </c>
      <c r="G307" s="1308" t="s">
        <v>1071</v>
      </c>
      <c r="H307" s="1354" t="s">
        <v>270</v>
      </c>
      <c r="I307" s="1376"/>
      <c r="J307" s="1293" t="s">
        <v>79</v>
      </c>
      <c r="K307" s="1321" t="s">
        <v>1274</v>
      </c>
      <c r="L307" s="1304"/>
      <c r="M307" s="1322">
        <v>13632</v>
      </c>
      <c r="N307" s="1323">
        <v>13277</v>
      </c>
      <c r="O307" s="1324">
        <f t="shared" si="8"/>
        <v>-355</v>
      </c>
    </row>
    <row r="308" spans="1:15">
      <c r="A308" s="1376">
        <v>308</v>
      </c>
      <c r="B308" s="1286"/>
      <c r="C308" s="1286"/>
      <c r="D308" s="1376"/>
      <c r="E308" s="929"/>
      <c r="F308" s="1354" t="s">
        <v>1070</v>
      </c>
      <c r="G308" s="1308" t="s">
        <v>1071</v>
      </c>
      <c r="H308" s="1354" t="s">
        <v>270</v>
      </c>
      <c r="I308" s="1376"/>
      <c r="J308" s="1293" t="s">
        <v>79</v>
      </c>
      <c r="K308" s="1325" t="s">
        <v>1275</v>
      </c>
      <c r="L308" s="1304"/>
      <c r="M308" s="1326">
        <v>3816</v>
      </c>
      <c r="N308" s="1327">
        <v>3815</v>
      </c>
      <c r="O308" s="1328">
        <f t="shared" si="8"/>
        <v>-1</v>
      </c>
    </row>
    <row r="309" spans="1:15">
      <c r="A309" s="1376">
        <v>309</v>
      </c>
      <c r="B309" s="1286"/>
      <c r="C309" s="1286"/>
      <c r="D309" s="1376"/>
      <c r="E309" s="929"/>
      <c r="F309" s="1354" t="s">
        <v>1070</v>
      </c>
      <c r="G309" s="1308" t="s">
        <v>1071</v>
      </c>
      <c r="H309" s="1354" t="s">
        <v>270</v>
      </c>
      <c r="I309" s="1376"/>
      <c r="J309" s="1293" t="s">
        <v>79</v>
      </c>
      <c r="K309" s="693" t="s">
        <v>114</v>
      </c>
      <c r="L309" s="1304"/>
      <c r="M309" s="1309">
        <v>7033</v>
      </c>
      <c r="N309" s="1310">
        <v>4550</v>
      </c>
      <c r="O309" s="1311">
        <f t="shared" si="8"/>
        <v>-2483</v>
      </c>
    </row>
    <row r="310" spans="1:15">
      <c r="A310" s="1376">
        <v>310</v>
      </c>
      <c r="B310" s="1286"/>
      <c r="C310" s="1286"/>
      <c r="D310" s="1376"/>
      <c r="E310" s="929"/>
      <c r="F310" s="1354" t="s">
        <v>1070</v>
      </c>
      <c r="G310" s="1308" t="s">
        <v>1071</v>
      </c>
      <c r="H310" s="1354" t="s">
        <v>270</v>
      </c>
      <c r="I310" s="1376"/>
      <c r="J310" s="1293" t="s">
        <v>79</v>
      </c>
      <c r="K310" s="693" t="s">
        <v>1276</v>
      </c>
      <c r="L310" s="1304"/>
      <c r="M310" s="1309">
        <v>114</v>
      </c>
      <c r="N310" s="1310">
        <v>212</v>
      </c>
      <c r="O310" s="1311">
        <f t="shared" si="8"/>
        <v>98</v>
      </c>
    </row>
    <row r="311" spans="1:15">
      <c r="A311" s="1376">
        <v>311</v>
      </c>
      <c r="B311" s="1286"/>
      <c r="C311" s="1286"/>
      <c r="D311" s="1376"/>
      <c r="E311" s="929"/>
      <c r="F311" s="1354" t="s">
        <v>1070</v>
      </c>
      <c r="G311" s="1308" t="s">
        <v>1071</v>
      </c>
      <c r="H311" s="1354" t="s">
        <v>270</v>
      </c>
      <c r="I311" s="1376"/>
      <c r="J311" s="1293" t="s">
        <v>79</v>
      </c>
      <c r="K311" s="693" t="s">
        <v>1277</v>
      </c>
      <c r="L311" s="1304"/>
      <c r="M311" s="1309">
        <v>501</v>
      </c>
      <c r="N311" s="1310">
        <v>3098</v>
      </c>
      <c r="O311" s="1311">
        <f t="shared" si="8"/>
        <v>2597</v>
      </c>
    </row>
    <row r="312" spans="1:15">
      <c r="A312" s="1376">
        <v>312</v>
      </c>
      <c r="B312" s="1286"/>
      <c r="C312" s="1286"/>
      <c r="D312" s="1376"/>
      <c r="E312" s="929"/>
      <c r="F312" s="1354" t="s">
        <v>1070</v>
      </c>
      <c r="G312" s="1308" t="s">
        <v>1071</v>
      </c>
      <c r="H312" s="1354" t="s">
        <v>270</v>
      </c>
      <c r="I312" s="1376"/>
      <c r="J312" s="1293" t="s">
        <v>79</v>
      </c>
      <c r="K312" s="693" t="s">
        <v>1278</v>
      </c>
      <c r="L312" s="1304"/>
      <c r="M312" s="1309" t="s">
        <v>1381</v>
      </c>
      <c r="N312" s="1310" t="s">
        <v>1381</v>
      </c>
      <c r="O312" s="1311" t="str">
        <f t="shared" si="8"/>
        <v xml:space="preserve">- </v>
      </c>
    </row>
    <row r="313" spans="1:15">
      <c r="A313" s="1376">
        <v>313</v>
      </c>
      <c r="B313" s="1286"/>
      <c r="C313" s="1286"/>
      <c r="D313" s="1376"/>
      <c r="E313" s="929"/>
      <c r="F313" s="1354" t="s">
        <v>1070</v>
      </c>
      <c r="G313" s="1308" t="s">
        <v>1071</v>
      </c>
      <c r="H313" s="1354" t="s">
        <v>270</v>
      </c>
      <c r="I313" s="1376"/>
      <c r="J313" s="1293" t="s">
        <v>79</v>
      </c>
      <c r="K313" s="693" t="s">
        <v>1279</v>
      </c>
      <c r="L313" s="1304"/>
      <c r="M313" s="1309" t="s">
        <v>1381</v>
      </c>
      <c r="N313" s="1310" t="s">
        <v>1381</v>
      </c>
      <c r="O313" s="1311" t="str">
        <f t="shared" si="8"/>
        <v xml:space="preserve">- </v>
      </c>
    </row>
    <row r="314" spans="1:15">
      <c r="A314" s="1376">
        <v>314</v>
      </c>
      <c r="B314" s="1286"/>
      <c r="C314" s="1286"/>
      <c r="D314" s="1376"/>
      <c r="E314" s="929"/>
      <c r="F314" s="1354" t="s">
        <v>1070</v>
      </c>
      <c r="G314" s="1308" t="s">
        <v>1071</v>
      </c>
      <c r="H314" s="1354" t="s">
        <v>270</v>
      </c>
      <c r="I314" s="1376"/>
      <c r="J314" s="1293" t="s">
        <v>79</v>
      </c>
      <c r="K314" s="693" t="s">
        <v>1280</v>
      </c>
      <c r="L314" s="1304"/>
      <c r="M314" s="1309" t="s">
        <v>1381</v>
      </c>
      <c r="N314" s="1310" t="s">
        <v>1381</v>
      </c>
      <c r="O314" s="1311" t="str">
        <f t="shared" si="8"/>
        <v xml:space="preserve">- </v>
      </c>
    </row>
    <row r="315" spans="1:15">
      <c r="A315" s="1376">
        <v>315</v>
      </c>
      <c r="B315" s="1286"/>
      <c r="C315" s="1286"/>
      <c r="D315" s="1376"/>
      <c r="E315" s="929"/>
      <c r="F315" s="1354" t="s">
        <v>1070</v>
      </c>
      <c r="G315" s="1308" t="s">
        <v>1071</v>
      </c>
      <c r="H315" s="1354" t="s">
        <v>270</v>
      </c>
      <c r="I315" s="1376"/>
      <c r="J315" s="1293" t="s">
        <v>79</v>
      </c>
      <c r="K315" s="693" t="s">
        <v>1281</v>
      </c>
      <c r="L315" s="1304"/>
      <c r="M315" s="1309" t="s">
        <v>1381</v>
      </c>
      <c r="N315" s="1310" t="s">
        <v>1381</v>
      </c>
      <c r="O315" s="1311" t="str">
        <f t="shared" si="8"/>
        <v xml:space="preserve">- </v>
      </c>
    </row>
    <row r="316" spans="1:15">
      <c r="A316" s="1376">
        <v>316</v>
      </c>
      <c r="B316" s="1286"/>
      <c r="C316" s="1286"/>
      <c r="D316" s="1376"/>
      <c r="F316" s="1354" t="s">
        <v>1070</v>
      </c>
      <c r="G316" s="1308" t="s">
        <v>1071</v>
      </c>
      <c r="H316" s="1354" t="s">
        <v>270</v>
      </c>
      <c r="I316" s="1376"/>
      <c r="J316" s="1293" t="s">
        <v>79</v>
      </c>
      <c r="K316" s="693" t="s">
        <v>874</v>
      </c>
      <c r="L316" s="1304"/>
      <c r="M316" s="1309" t="s">
        <v>1381</v>
      </c>
      <c r="N316" s="1310" t="s">
        <v>1381</v>
      </c>
      <c r="O316" s="1311" t="str">
        <f t="shared" si="8"/>
        <v xml:space="preserve">- </v>
      </c>
    </row>
    <row r="317" spans="1:15">
      <c r="A317" s="1376">
        <v>317</v>
      </c>
      <c r="B317" s="1286"/>
      <c r="C317" s="1286"/>
      <c r="D317" s="1376"/>
      <c r="F317" s="1354" t="s">
        <v>1070</v>
      </c>
      <c r="G317" s="1308" t="s">
        <v>1071</v>
      </c>
      <c r="H317" s="1354" t="s">
        <v>270</v>
      </c>
      <c r="I317" s="1376"/>
      <c r="J317" s="1293" t="s">
        <v>79</v>
      </c>
      <c r="K317" s="693" t="s">
        <v>1282</v>
      </c>
      <c r="L317" s="1304"/>
      <c r="M317" s="1309" t="s">
        <v>1381</v>
      </c>
      <c r="N317" s="1310" t="s">
        <v>1381</v>
      </c>
      <c r="O317" s="1311" t="str">
        <f t="shared" si="8"/>
        <v xml:space="preserve">- </v>
      </c>
    </row>
    <row r="318" spans="1:15">
      <c r="A318" s="1376">
        <v>318</v>
      </c>
      <c r="B318" s="1286"/>
      <c r="C318" s="1286"/>
      <c r="D318" s="1376"/>
      <c r="E318" s="929"/>
      <c r="F318" s="1354" t="s">
        <v>1070</v>
      </c>
      <c r="G318" s="1308" t="s">
        <v>1071</v>
      </c>
      <c r="H318" s="1354" t="s">
        <v>270</v>
      </c>
      <c r="I318" s="1376"/>
      <c r="J318" s="1293" t="s">
        <v>79</v>
      </c>
      <c r="K318" s="693" t="s">
        <v>1283</v>
      </c>
      <c r="L318" s="1304"/>
      <c r="M318" s="1309" t="s">
        <v>1381</v>
      </c>
      <c r="N318" s="1310" t="s">
        <v>1381</v>
      </c>
      <c r="O318" s="1311" t="str">
        <f t="shared" si="8"/>
        <v xml:space="preserve">- </v>
      </c>
    </row>
    <row r="319" spans="1:15">
      <c r="A319" s="1376">
        <v>319</v>
      </c>
      <c r="B319" s="1286"/>
      <c r="C319" s="1286"/>
      <c r="D319" s="1376"/>
      <c r="E319" s="929"/>
      <c r="F319" s="1354" t="s">
        <v>1070</v>
      </c>
      <c r="G319" s="1308" t="s">
        <v>1071</v>
      </c>
      <c r="H319" s="1354" t="s">
        <v>270</v>
      </c>
      <c r="I319" s="1376"/>
      <c r="J319" s="1293" t="s">
        <v>79</v>
      </c>
      <c r="K319" s="693" t="s">
        <v>1284</v>
      </c>
      <c r="L319" s="1304"/>
      <c r="M319" s="1309" t="s">
        <v>1381</v>
      </c>
      <c r="N319" s="1310" t="s">
        <v>1381</v>
      </c>
      <c r="O319" s="1311" t="str">
        <f t="shared" si="8"/>
        <v xml:space="preserve">- </v>
      </c>
    </row>
    <row r="320" spans="1:15">
      <c r="A320" s="1376">
        <v>320</v>
      </c>
      <c r="B320" s="1286"/>
      <c r="C320" s="1286"/>
      <c r="D320" s="1376"/>
      <c r="E320" s="929"/>
      <c r="F320" s="1354" t="s">
        <v>1070</v>
      </c>
      <c r="G320" s="1308" t="s">
        <v>1071</v>
      </c>
      <c r="H320" s="1354" t="s">
        <v>270</v>
      </c>
      <c r="I320" s="1376"/>
      <c r="J320" s="1293" t="s">
        <v>79</v>
      </c>
      <c r="K320" s="693" t="s">
        <v>1285</v>
      </c>
      <c r="L320" s="1304"/>
      <c r="M320" s="1309" t="s">
        <v>1381</v>
      </c>
      <c r="N320" s="1310" t="s">
        <v>1381</v>
      </c>
      <c r="O320" s="1311" t="str">
        <f t="shared" si="8"/>
        <v xml:space="preserve">- </v>
      </c>
    </row>
    <row r="321" spans="1:15">
      <c r="A321" s="1376">
        <v>321</v>
      </c>
      <c r="B321" s="1286"/>
      <c r="C321" s="1286"/>
      <c r="D321" s="1376"/>
      <c r="E321" s="929"/>
      <c r="F321" s="1354" t="s">
        <v>1070</v>
      </c>
      <c r="G321" s="1308" t="s">
        <v>1071</v>
      </c>
      <c r="H321" s="1354" t="s">
        <v>270</v>
      </c>
      <c r="I321" s="1376"/>
      <c r="J321" s="1293" t="s">
        <v>79</v>
      </c>
      <c r="K321" s="693" t="s">
        <v>1286</v>
      </c>
      <c r="L321" s="1304"/>
      <c r="M321" s="1309" t="s">
        <v>1381</v>
      </c>
      <c r="N321" s="1310" t="s">
        <v>1381</v>
      </c>
      <c r="O321" s="1311" t="str">
        <f t="shared" si="8"/>
        <v xml:space="preserve">- </v>
      </c>
    </row>
    <row r="322" spans="1:15">
      <c r="A322" s="1376">
        <v>322</v>
      </c>
      <c r="B322" s="1286"/>
      <c r="C322" s="1286"/>
      <c r="D322" s="1376"/>
      <c r="E322" s="929"/>
      <c r="F322" s="1354" t="s">
        <v>1070</v>
      </c>
      <c r="G322" s="1308" t="s">
        <v>1071</v>
      </c>
      <c r="H322" s="1354" t="s">
        <v>270</v>
      </c>
      <c r="I322" s="1376"/>
      <c r="J322" s="1293" t="s">
        <v>79</v>
      </c>
      <c r="K322" s="693" t="s">
        <v>1287</v>
      </c>
      <c r="L322" s="1304"/>
      <c r="M322" s="1309" t="s">
        <v>1381</v>
      </c>
      <c r="N322" s="1310" t="s">
        <v>1381</v>
      </c>
      <c r="O322" s="1311" t="str">
        <f t="shared" si="8"/>
        <v xml:space="preserve">- </v>
      </c>
    </row>
    <row r="323" spans="1:15">
      <c r="A323" s="1376">
        <v>323</v>
      </c>
      <c r="B323" s="1286"/>
      <c r="C323" s="1286"/>
      <c r="D323" s="1376"/>
      <c r="E323" s="929"/>
      <c r="F323" s="1354" t="s">
        <v>1070</v>
      </c>
      <c r="G323" s="1308" t="s">
        <v>1071</v>
      </c>
      <c r="H323" s="1354" t="s">
        <v>270</v>
      </c>
      <c r="I323" s="1376"/>
      <c r="J323" s="1293" t="s">
        <v>79</v>
      </c>
      <c r="K323" s="1332" t="s">
        <v>1288</v>
      </c>
      <c r="L323" s="1304"/>
      <c r="M323" s="1318">
        <v>2166</v>
      </c>
      <c r="N323" s="1319">
        <v>1600</v>
      </c>
      <c r="O323" s="1320">
        <f t="shared" si="8"/>
        <v>-566</v>
      </c>
    </row>
    <row r="324" spans="1:15">
      <c r="A324" s="1376">
        <v>324</v>
      </c>
      <c r="B324" s="1286"/>
      <c r="C324" s="1286"/>
      <c r="D324" s="1376"/>
      <c r="E324" s="929"/>
      <c r="F324" s="1354" t="s">
        <v>1070</v>
      </c>
      <c r="G324" s="1308" t="s">
        <v>1071</v>
      </c>
      <c r="H324" s="1354" t="s">
        <v>270</v>
      </c>
      <c r="I324" s="1376"/>
      <c r="J324" s="1293" t="s">
        <v>79</v>
      </c>
      <c r="K324" s="1321" t="s">
        <v>132</v>
      </c>
      <c r="L324" s="1304"/>
      <c r="M324" s="1322">
        <v>64237</v>
      </c>
      <c r="N324" s="1323">
        <v>73650</v>
      </c>
      <c r="O324" s="1324">
        <f t="shared" si="8"/>
        <v>9413</v>
      </c>
    </row>
    <row r="325" spans="1:15">
      <c r="A325" s="1376">
        <v>325</v>
      </c>
      <c r="B325" s="1286"/>
      <c r="C325" s="1286"/>
      <c r="D325" s="1376"/>
      <c r="E325" s="929"/>
      <c r="F325" s="1354" t="s">
        <v>1070</v>
      </c>
      <c r="G325" s="1308" t="s">
        <v>1071</v>
      </c>
      <c r="H325" s="1354" t="s">
        <v>270</v>
      </c>
      <c r="I325" s="1376"/>
      <c r="J325" s="1293" t="s">
        <v>79</v>
      </c>
      <c r="K325" s="1321" t="s">
        <v>1289</v>
      </c>
      <c r="L325" s="1304"/>
      <c r="M325" s="1322">
        <v>2</v>
      </c>
      <c r="N325" s="1323">
        <v>92</v>
      </c>
      <c r="O325" s="1324">
        <f t="shared" si="8"/>
        <v>90</v>
      </c>
    </row>
    <row r="326" spans="1:15">
      <c r="A326" s="1376">
        <v>326</v>
      </c>
      <c r="B326" s="1286"/>
      <c r="C326" s="1286"/>
      <c r="D326" s="1376"/>
      <c r="E326" s="929"/>
      <c r="F326" s="1354" t="s">
        <v>1070</v>
      </c>
      <c r="G326" s="1308" t="s">
        <v>1071</v>
      </c>
      <c r="H326" s="1354" t="s">
        <v>270</v>
      </c>
      <c r="I326" s="1376"/>
      <c r="J326" s="1293" t="s">
        <v>79</v>
      </c>
      <c r="K326" s="1325" t="s">
        <v>1290</v>
      </c>
      <c r="L326" s="1304"/>
      <c r="M326" s="1326">
        <v>2</v>
      </c>
      <c r="N326" s="1327">
        <v>92</v>
      </c>
      <c r="O326" s="1328">
        <f t="shared" si="8"/>
        <v>90</v>
      </c>
    </row>
    <row r="327" spans="1:15">
      <c r="A327" s="1376">
        <v>327</v>
      </c>
      <c r="B327" s="1286"/>
      <c r="C327" s="1286"/>
      <c r="D327" s="1376"/>
      <c r="E327" s="929"/>
      <c r="F327" s="1354" t="s">
        <v>1070</v>
      </c>
      <c r="G327" s="1308" t="s">
        <v>1071</v>
      </c>
      <c r="H327" s="1354" t="s">
        <v>270</v>
      </c>
      <c r="I327" s="1376"/>
      <c r="J327" s="1293" t="s">
        <v>79</v>
      </c>
      <c r="K327" s="1406" t="s">
        <v>1291</v>
      </c>
      <c r="L327" s="1407"/>
      <c r="M327" s="1326" t="s">
        <v>1381</v>
      </c>
      <c r="N327" s="1327" t="s">
        <v>1381</v>
      </c>
      <c r="O327" s="1328" t="str">
        <f t="shared" si="8"/>
        <v xml:space="preserve">- </v>
      </c>
    </row>
    <row r="328" spans="1:15">
      <c r="A328" s="1376">
        <v>328</v>
      </c>
      <c r="B328" s="1286"/>
      <c r="C328" s="1286"/>
      <c r="D328" s="1376"/>
      <c r="E328" s="929"/>
      <c r="F328" s="1354" t="s">
        <v>1070</v>
      </c>
      <c r="G328" s="1308" t="s">
        <v>1071</v>
      </c>
      <c r="H328" s="1354" t="s">
        <v>270</v>
      </c>
      <c r="I328" s="1376"/>
      <c r="J328" s="1293" t="s">
        <v>79</v>
      </c>
      <c r="K328" s="1408" t="s">
        <v>1169</v>
      </c>
      <c r="L328" s="1304"/>
      <c r="M328" s="1357" t="s">
        <v>1381</v>
      </c>
      <c r="N328" s="1358" t="s">
        <v>1381</v>
      </c>
      <c r="O328" s="1359"/>
    </row>
    <row r="329" spans="1:15">
      <c r="A329" s="1376">
        <v>329</v>
      </c>
      <c r="B329" s="1286"/>
      <c r="C329" s="1286"/>
      <c r="D329" s="1376"/>
      <c r="E329" s="929"/>
      <c r="F329" s="1354" t="s">
        <v>1070</v>
      </c>
      <c r="G329" s="1308" t="s">
        <v>1071</v>
      </c>
      <c r="H329" s="1354" t="s">
        <v>270</v>
      </c>
      <c r="I329" s="1376"/>
      <c r="J329" s="1293" t="s">
        <v>79</v>
      </c>
      <c r="K329" s="1356" t="s">
        <v>79</v>
      </c>
      <c r="L329" s="1407"/>
      <c r="M329" s="1360" t="s">
        <v>1381</v>
      </c>
      <c r="N329" s="1310" t="s">
        <v>1381</v>
      </c>
      <c r="O329" s="1361"/>
    </row>
    <row r="330" spans="1:15">
      <c r="A330" s="1376">
        <v>330</v>
      </c>
      <c r="B330" s="1286"/>
      <c r="C330" s="1286"/>
      <c r="D330" s="1376"/>
      <c r="E330" s="929"/>
      <c r="F330" s="1354" t="s">
        <v>1070</v>
      </c>
      <c r="G330" s="1308" t="s">
        <v>1071</v>
      </c>
      <c r="H330" s="1354" t="s">
        <v>270</v>
      </c>
      <c r="I330" s="1376"/>
      <c r="J330" s="1293" t="s">
        <v>79</v>
      </c>
      <c r="K330" s="1356" t="s">
        <v>79</v>
      </c>
      <c r="L330" s="1304"/>
      <c r="M330" s="1357" t="s">
        <v>1381</v>
      </c>
      <c r="N330" s="1358" t="s">
        <v>1381</v>
      </c>
      <c r="O330" s="1359"/>
    </row>
    <row r="331" spans="1:15">
      <c r="A331" s="1376">
        <v>331</v>
      </c>
      <c r="B331" s="1286"/>
      <c r="C331" s="1286"/>
      <c r="D331" s="1376"/>
      <c r="E331" s="929"/>
      <c r="F331" s="1354" t="s">
        <v>1070</v>
      </c>
      <c r="G331" s="1308" t="s">
        <v>1071</v>
      </c>
      <c r="H331" s="1354" t="s">
        <v>270</v>
      </c>
      <c r="I331" s="1376"/>
      <c r="J331" s="1293" t="s">
        <v>79</v>
      </c>
      <c r="K331" s="1356" t="s">
        <v>79</v>
      </c>
      <c r="L331" s="1407"/>
      <c r="M331" s="1360" t="s">
        <v>1381</v>
      </c>
      <c r="N331" s="1310" t="s">
        <v>1381</v>
      </c>
      <c r="O331" s="1361"/>
    </row>
    <row r="332" spans="1:15">
      <c r="A332" s="1376">
        <v>332</v>
      </c>
      <c r="B332" s="1286"/>
      <c r="C332" s="1286"/>
      <c r="D332" s="1376"/>
      <c r="E332" s="929"/>
      <c r="F332" s="1354" t="s">
        <v>1070</v>
      </c>
      <c r="G332" s="1308" t="s">
        <v>1071</v>
      </c>
      <c r="H332" s="1354" t="s">
        <v>270</v>
      </c>
      <c r="I332" s="1376"/>
      <c r="J332" s="1293" t="s">
        <v>79</v>
      </c>
      <c r="K332" s="1363" t="s">
        <v>1292</v>
      </c>
      <c r="L332" s="1304"/>
      <c r="M332" s="1357" t="s">
        <v>1381</v>
      </c>
      <c r="N332" s="1358" t="s">
        <v>1381</v>
      </c>
      <c r="O332" s="1359"/>
    </row>
    <row r="333" spans="1:15">
      <c r="A333" s="1376">
        <v>333</v>
      </c>
      <c r="B333" s="1286"/>
      <c r="C333" s="1286"/>
      <c r="D333" s="1376"/>
      <c r="E333" s="929"/>
      <c r="F333" s="1354" t="s">
        <v>1070</v>
      </c>
      <c r="G333" s="1308" t="s">
        <v>1071</v>
      </c>
      <c r="H333" s="1354" t="s">
        <v>270</v>
      </c>
      <c r="I333" s="1376"/>
      <c r="J333" s="1293" t="s">
        <v>79</v>
      </c>
      <c r="K333" s="1356" t="s">
        <v>79</v>
      </c>
      <c r="L333" s="1304"/>
      <c r="M333" s="1360" t="s">
        <v>1381</v>
      </c>
      <c r="N333" s="1310" t="s">
        <v>1381</v>
      </c>
      <c r="O333" s="1361"/>
    </row>
    <row r="334" spans="1:15">
      <c r="A334" s="1376">
        <v>334</v>
      </c>
      <c r="B334" s="1286"/>
      <c r="C334" s="1286"/>
      <c r="D334" s="1376"/>
      <c r="E334" s="929"/>
      <c r="F334" s="1354" t="s">
        <v>1070</v>
      </c>
      <c r="G334" s="1308" t="s">
        <v>1071</v>
      </c>
      <c r="H334" s="1354" t="s">
        <v>270</v>
      </c>
      <c r="I334" s="1376"/>
      <c r="J334" s="1293" t="s">
        <v>79</v>
      </c>
      <c r="K334" s="1321" t="s">
        <v>1293</v>
      </c>
      <c r="L334" s="1304"/>
      <c r="M334" s="1322">
        <v>317</v>
      </c>
      <c r="N334" s="1323">
        <v>481</v>
      </c>
      <c r="O334" s="1324">
        <f t="shared" ref="O334:O337" si="9">IF(SUM(N334)-SUM(M334)=0,"- ",SUM(N334)-SUM(M334))</f>
        <v>164</v>
      </c>
    </row>
    <row r="335" spans="1:15">
      <c r="A335" s="1376">
        <v>335</v>
      </c>
      <c r="B335" s="1286"/>
      <c r="C335" s="1286"/>
      <c r="D335" s="1376"/>
      <c r="E335" s="929"/>
      <c r="F335" s="1354" t="s">
        <v>1070</v>
      </c>
      <c r="G335" s="1308" t="s">
        <v>1071</v>
      </c>
      <c r="H335" s="1354" t="s">
        <v>270</v>
      </c>
      <c r="I335" s="1376"/>
      <c r="J335" s="1293" t="s">
        <v>79</v>
      </c>
      <c r="K335" s="1325" t="s">
        <v>1294</v>
      </c>
      <c r="L335" s="1304"/>
      <c r="M335" s="1326">
        <v>109</v>
      </c>
      <c r="N335" s="1327">
        <v>409</v>
      </c>
      <c r="O335" s="1328">
        <f t="shared" si="9"/>
        <v>300</v>
      </c>
    </row>
    <row r="336" spans="1:15">
      <c r="A336" s="1376">
        <v>336</v>
      </c>
      <c r="B336" s="1286"/>
      <c r="C336" s="1286"/>
      <c r="D336" s="1376"/>
      <c r="E336" s="929"/>
      <c r="F336" s="1354" t="s">
        <v>1070</v>
      </c>
      <c r="G336" s="1308" t="s">
        <v>1071</v>
      </c>
      <c r="H336" s="1354" t="s">
        <v>270</v>
      </c>
      <c r="I336" s="1376"/>
      <c r="J336" s="1293" t="s">
        <v>79</v>
      </c>
      <c r="K336" s="693" t="s">
        <v>1295</v>
      </c>
      <c r="L336" s="1304"/>
      <c r="M336" s="1309">
        <v>208</v>
      </c>
      <c r="N336" s="1310">
        <v>71</v>
      </c>
      <c r="O336" s="1311">
        <f t="shared" si="9"/>
        <v>-137</v>
      </c>
    </row>
    <row r="337" spans="1:15">
      <c r="A337" s="1376">
        <v>337</v>
      </c>
      <c r="B337" s="1286"/>
      <c r="C337" s="1286"/>
      <c r="D337" s="1376"/>
      <c r="E337" s="929"/>
      <c r="F337" s="1354" t="s">
        <v>1070</v>
      </c>
      <c r="G337" s="1308" t="s">
        <v>1071</v>
      </c>
      <c r="H337" s="1354" t="s">
        <v>270</v>
      </c>
      <c r="I337" s="1376"/>
      <c r="J337" s="1293" t="s">
        <v>79</v>
      </c>
      <c r="K337" s="1406" t="s">
        <v>1296</v>
      </c>
      <c r="L337" s="1304"/>
      <c r="M337" s="1309" t="s">
        <v>1381</v>
      </c>
      <c r="N337" s="1310" t="s">
        <v>1381</v>
      </c>
      <c r="O337" s="1311" t="str">
        <f t="shared" si="9"/>
        <v xml:space="preserve">- </v>
      </c>
    </row>
    <row r="338" spans="1:15">
      <c r="A338" s="1376">
        <v>338</v>
      </c>
      <c r="B338" s="1286"/>
      <c r="C338" s="1286"/>
      <c r="D338" s="1376"/>
      <c r="E338" s="929"/>
      <c r="F338" s="1354" t="s">
        <v>1070</v>
      </c>
      <c r="G338" s="1308" t="s">
        <v>1071</v>
      </c>
      <c r="H338" s="1354" t="s">
        <v>270</v>
      </c>
      <c r="I338" s="1376"/>
      <c r="J338" s="1293" t="s">
        <v>79</v>
      </c>
      <c r="K338" s="1408" t="s">
        <v>1169</v>
      </c>
      <c r="L338" s="1304"/>
      <c r="M338" s="1357" t="s">
        <v>1381</v>
      </c>
      <c r="N338" s="1358" t="s">
        <v>1381</v>
      </c>
      <c r="O338" s="1359"/>
    </row>
    <row r="339" spans="1:15">
      <c r="A339" s="1376">
        <v>339</v>
      </c>
      <c r="B339" s="1286"/>
      <c r="C339" s="1286"/>
      <c r="D339" s="1376"/>
      <c r="E339" s="929"/>
      <c r="F339" s="1354" t="s">
        <v>1070</v>
      </c>
      <c r="G339" s="1308" t="s">
        <v>1071</v>
      </c>
      <c r="H339" s="1354" t="s">
        <v>270</v>
      </c>
      <c r="I339" s="1376"/>
      <c r="J339" s="1293" t="s">
        <v>79</v>
      </c>
      <c r="K339" s="1356" t="s">
        <v>79</v>
      </c>
      <c r="L339" s="1304"/>
      <c r="M339" s="1360" t="s">
        <v>1381</v>
      </c>
      <c r="N339" s="1310" t="s">
        <v>1381</v>
      </c>
      <c r="O339" s="1361"/>
    </row>
    <row r="340" spans="1:15">
      <c r="A340" s="1376">
        <v>340</v>
      </c>
      <c r="B340" s="1286"/>
      <c r="C340" s="1286"/>
      <c r="D340" s="1376"/>
      <c r="E340" s="929"/>
      <c r="F340" s="1354" t="s">
        <v>1070</v>
      </c>
      <c r="G340" s="1308" t="s">
        <v>1071</v>
      </c>
      <c r="H340" s="1354" t="s">
        <v>270</v>
      </c>
      <c r="I340" s="1376"/>
      <c r="J340" s="1293" t="s">
        <v>79</v>
      </c>
      <c r="K340" s="1356" t="s">
        <v>79</v>
      </c>
      <c r="L340" s="1304"/>
      <c r="M340" s="1357" t="s">
        <v>1381</v>
      </c>
      <c r="N340" s="1358" t="s">
        <v>1381</v>
      </c>
      <c r="O340" s="1359"/>
    </row>
    <row r="341" spans="1:15">
      <c r="A341" s="1376">
        <v>341</v>
      </c>
      <c r="B341" s="1286"/>
      <c r="C341" s="1286"/>
      <c r="D341" s="1376"/>
      <c r="E341" s="929"/>
      <c r="F341" s="1354" t="s">
        <v>1070</v>
      </c>
      <c r="G341" s="1308" t="s">
        <v>1071</v>
      </c>
      <c r="H341" s="1354" t="s">
        <v>270</v>
      </c>
      <c r="I341" s="1376"/>
      <c r="J341" s="1293" t="s">
        <v>79</v>
      </c>
      <c r="K341" s="1356" t="s">
        <v>79</v>
      </c>
      <c r="L341" s="1304"/>
      <c r="M341" s="1360" t="s">
        <v>1381</v>
      </c>
      <c r="N341" s="1310" t="s">
        <v>1381</v>
      </c>
      <c r="O341" s="1361"/>
    </row>
    <row r="342" spans="1:15">
      <c r="A342" s="1376">
        <v>342</v>
      </c>
      <c r="B342" s="1286"/>
      <c r="C342" s="1286"/>
      <c r="D342" s="1376"/>
      <c r="E342" s="929"/>
      <c r="F342" s="1354" t="s">
        <v>1070</v>
      </c>
      <c r="G342" s="1308" t="s">
        <v>1071</v>
      </c>
      <c r="H342" s="1354" t="s">
        <v>270</v>
      </c>
      <c r="I342" s="1376"/>
      <c r="J342" s="1293" t="s">
        <v>79</v>
      </c>
      <c r="K342" s="1356" t="s">
        <v>1297</v>
      </c>
      <c r="L342" s="1304"/>
      <c r="M342" s="1357" t="s">
        <v>1381</v>
      </c>
      <c r="N342" s="1358" t="s">
        <v>1381</v>
      </c>
      <c r="O342" s="1359"/>
    </row>
    <row r="343" spans="1:15">
      <c r="A343" s="1376">
        <v>343</v>
      </c>
      <c r="B343" s="1286"/>
      <c r="C343" s="1286"/>
      <c r="D343" s="1376"/>
      <c r="E343" s="929"/>
      <c r="F343" s="1354" t="s">
        <v>1070</v>
      </c>
      <c r="G343" s="1308" t="s">
        <v>1071</v>
      </c>
      <c r="H343" s="1354" t="s">
        <v>270</v>
      </c>
      <c r="I343" s="1376"/>
      <c r="J343" s="1293" t="s">
        <v>79</v>
      </c>
      <c r="K343" s="1356" t="s">
        <v>79</v>
      </c>
      <c r="L343" s="1304"/>
      <c r="M343" s="1360" t="s">
        <v>1381</v>
      </c>
      <c r="N343" s="1310" t="s">
        <v>1381</v>
      </c>
      <c r="O343" s="1361"/>
    </row>
    <row r="344" spans="1:15">
      <c r="A344" s="1376">
        <v>344</v>
      </c>
      <c r="B344" s="1286"/>
      <c r="C344" s="1286"/>
      <c r="D344" s="1376"/>
      <c r="E344" s="929"/>
      <c r="F344" s="1354" t="s">
        <v>1070</v>
      </c>
      <c r="G344" s="1308" t="s">
        <v>1071</v>
      </c>
      <c r="H344" s="1354" t="s">
        <v>270</v>
      </c>
      <c r="I344" s="1376"/>
      <c r="J344" s="1293" t="s">
        <v>79</v>
      </c>
      <c r="K344" s="1321" t="s">
        <v>1298</v>
      </c>
      <c r="L344" s="1304"/>
      <c r="M344" s="1322">
        <v>63922</v>
      </c>
      <c r="N344" s="1323">
        <v>73261</v>
      </c>
      <c r="O344" s="1324">
        <f t="shared" ref="O344:O351" si="10">IF(SUM(N344)-SUM(M344)=0,"- ",SUM(N344)-SUM(M344))</f>
        <v>9339</v>
      </c>
    </row>
    <row r="345" spans="1:15">
      <c r="A345" s="1376">
        <v>345</v>
      </c>
      <c r="B345" s="1286"/>
      <c r="C345" s="1286"/>
      <c r="D345" s="1376"/>
      <c r="E345" s="1384"/>
      <c r="F345" s="1354" t="s">
        <v>1070</v>
      </c>
      <c r="G345" s="1308" t="s">
        <v>1071</v>
      </c>
      <c r="H345" s="1354" t="s">
        <v>270</v>
      </c>
      <c r="I345" s="1376"/>
      <c r="J345" s="1293" t="s">
        <v>79</v>
      </c>
      <c r="K345" s="1409" t="s">
        <v>137</v>
      </c>
      <c r="L345" s="1304"/>
      <c r="M345" s="1326">
        <v>19464</v>
      </c>
      <c r="N345" s="1327">
        <v>18375</v>
      </c>
      <c r="O345" s="1328">
        <f t="shared" si="10"/>
        <v>-1089</v>
      </c>
    </row>
    <row r="346" spans="1:15">
      <c r="A346" s="1376">
        <v>346</v>
      </c>
      <c r="B346" s="1286"/>
      <c r="C346" s="1286"/>
      <c r="D346" s="1376"/>
      <c r="E346" s="929"/>
      <c r="F346" s="1354" t="s">
        <v>1070</v>
      </c>
      <c r="G346" s="1308" t="s">
        <v>1071</v>
      </c>
      <c r="H346" s="1354" t="s">
        <v>270</v>
      </c>
      <c r="I346" s="1376"/>
      <c r="J346" s="1293" t="s">
        <v>79</v>
      </c>
      <c r="K346" s="559" t="s">
        <v>1299</v>
      </c>
      <c r="L346" s="1304"/>
      <c r="M346" s="1309" t="s">
        <v>1381</v>
      </c>
      <c r="N346" s="1310" t="s">
        <v>1381</v>
      </c>
      <c r="O346" s="1311" t="str">
        <f t="shared" si="10"/>
        <v xml:space="preserve">- </v>
      </c>
    </row>
    <row r="347" spans="1:15">
      <c r="A347" s="1376">
        <v>347</v>
      </c>
      <c r="B347" s="1286"/>
      <c r="C347" s="1286"/>
      <c r="D347" s="1376"/>
      <c r="E347" s="929"/>
      <c r="F347" s="1354" t="s">
        <v>1070</v>
      </c>
      <c r="G347" s="1308" t="s">
        <v>1071</v>
      </c>
      <c r="H347" s="1354" t="s">
        <v>270</v>
      </c>
      <c r="I347" s="1376"/>
      <c r="J347" s="1293" t="s">
        <v>79</v>
      </c>
      <c r="K347" s="559" t="s">
        <v>1300</v>
      </c>
      <c r="L347" s="1304"/>
      <c r="M347" s="1309" t="s">
        <v>1381</v>
      </c>
      <c r="N347" s="1310" t="s">
        <v>1381</v>
      </c>
      <c r="O347" s="1311" t="str">
        <f t="shared" si="10"/>
        <v xml:space="preserve">- </v>
      </c>
    </row>
    <row r="348" spans="1:15">
      <c r="A348" s="1376">
        <v>348</v>
      </c>
      <c r="B348" s="1286"/>
      <c r="C348" s="1286"/>
      <c r="D348" s="1376"/>
      <c r="E348" s="929"/>
      <c r="F348" s="1354" t="s">
        <v>1070</v>
      </c>
      <c r="G348" s="1308" t="s">
        <v>1071</v>
      </c>
      <c r="H348" s="1354" t="s">
        <v>270</v>
      </c>
      <c r="I348" s="1376"/>
      <c r="J348" s="1293" t="s">
        <v>79</v>
      </c>
      <c r="K348" s="559" t="s">
        <v>1301</v>
      </c>
      <c r="L348" s="1304"/>
      <c r="M348" s="1309" t="s">
        <v>1381</v>
      </c>
      <c r="N348" s="1310" t="s">
        <v>1381</v>
      </c>
      <c r="O348" s="1311" t="str">
        <f t="shared" si="10"/>
        <v xml:space="preserve">- </v>
      </c>
    </row>
    <row r="349" spans="1:15">
      <c r="A349" s="1376">
        <v>349</v>
      </c>
      <c r="B349" s="1286"/>
      <c r="C349" s="1286"/>
      <c r="D349" s="1376"/>
      <c r="E349" s="929"/>
      <c r="F349" s="1354" t="s">
        <v>1070</v>
      </c>
      <c r="G349" s="1308" t="s">
        <v>1071</v>
      </c>
      <c r="H349" s="1354" t="s">
        <v>270</v>
      </c>
      <c r="I349" s="1376"/>
      <c r="J349" s="1293" t="s">
        <v>79</v>
      </c>
      <c r="K349" s="1317" t="s">
        <v>138</v>
      </c>
      <c r="L349" s="1304"/>
      <c r="M349" s="1318">
        <v>-1240</v>
      </c>
      <c r="N349" s="1319">
        <v>2558</v>
      </c>
      <c r="O349" s="1320">
        <f t="shared" si="10"/>
        <v>3798</v>
      </c>
    </row>
    <row r="350" spans="1:15">
      <c r="A350" s="1376">
        <v>350</v>
      </c>
      <c r="B350" s="1286"/>
      <c r="C350" s="1286"/>
      <c r="D350" s="1376"/>
      <c r="E350" s="929"/>
      <c r="F350" s="1354" t="s">
        <v>1070</v>
      </c>
      <c r="G350" s="1308" t="s">
        <v>1071</v>
      </c>
      <c r="H350" s="1354" t="s">
        <v>270</v>
      </c>
      <c r="I350" s="1376"/>
      <c r="J350" s="1293" t="s">
        <v>79</v>
      </c>
      <c r="K350" s="1321" t="s">
        <v>1302</v>
      </c>
      <c r="L350" s="1304"/>
      <c r="M350" s="1322">
        <v>18223</v>
      </c>
      <c r="N350" s="1323">
        <v>20933</v>
      </c>
      <c r="O350" s="1324">
        <f t="shared" si="10"/>
        <v>2710</v>
      </c>
    </row>
    <row r="351" spans="1:15">
      <c r="A351" s="1376">
        <v>351</v>
      </c>
      <c r="B351" s="1286"/>
      <c r="C351" s="1286"/>
      <c r="D351" s="1376"/>
      <c r="E351" s="929"/>
      <c r="F351" s="1410" t="s">
        <v>1070</v>
      </c>
      <c r="G351" s="1411" t="s">
        <v>1071</v>
      </c>
      <c r="H351" s="1410" t="s">
        <v>270</v>
      </c>
      <c r="I351" s="1376"/>
      <c r="J351" s="1293" t="s">
        <v>79</v>
      </c>
      <c r="K351" s="1412" t="s">
        <v>1303</v>
      </c>
      <c r="L351" s="1413"/>
      <c r="M351" s="1414">
        <v>45698</v>
      </c>
      <c r="N351" s="1415">
        <v>52328</v>
      </c>
      <c r="O351" s="1416">
        <f t="shared" si="10"/>
        <v>6630</v>
      </c>
    </row>
    <row r="352" spans="1:15">
      <c r="A352" s="1376">
        <v>352</v>
      </c>
      <c r="B352" s="1286"/>
      <c r="C352" s="1286"/>
      <c r="D352" s="1376"/>
      <c r="E352" s="929"/>
      <c r="F352" s="1387" t="s">
        <v>79</v>
      </c>
      <c r="G352" s="1388" t="s">
        <v>79</v>
      </c>
      <c r="H352" s="1387" t="s">
        <v>79</v>
      </c>
      <c r="I352" s="1376"/>
      <c r="J352" s="1293" t="s">
        <v>79</v>
      </c>
      <c r="K352" s="546"/>
      <c r="L352" s="1413"/>
      <c r="M352" s="1300" t="s">
        <v>79</v>
      </c>
      <c r="N352" s="1300" t="s">
        <v>79</v>
      </c>
      <c r="O352" s="1417"/>
    </row>
    <row r="353" spans="1:15" ht="16.5">
      <c r="A353" s="1376">
        <v>353</v>
      </c>
      <c r="B353" s="1286"/>
      <c r="C353" s="1286"/>
      <c r="D353" s="1376"/>
      <c r="E353" s="929"/>
      <c r="F353" s="929" t="s">
        <v>79</v>
      </c>
      <c r="G353" s="1291" t="s">
        <v>79</v>
      </c>
      <c r="H353" s="929" t="s">
        <v>79</v>
      </c>
      <c r="I353" s="1376"/>
      <c r="J353" s="1394" t="s">
        <v>1304</v>
      </c>
      <c r="K353" s="1418"/>
      <c r="L353" s="1304"/>
      <c r="M353" s="1300" t="s">
        <v>79</v>
      </c>
      <c r="N353" s="1300" t="s">
        <v>79</v>
      </c>
      <c r="O353" s="1417"/>
    </row>
    <row r="354" spans="1:15">
      <c r="A354" s="1376">
        <v>354</v>
      </c>
      <c r="B354" s="1286"/>
      <c r="C354" s="1286"/>
      <c r="D354" s="1376"/>
      <c r="E354" s="929"/>
      <c r="F354" s="1392" t="s">
        <v>79</v>
      </c>
      <c r="G354" s="1393" t="s">
        <v>79</v>
      </c>
      <c r="H354" s="1392" t="s">
        <v>79</v>
      </c>
      <c r="I354" s="1376"/>
      <c r="J354" s="1293" t="s">
        <v>79</v>
      </c>
      <c r="K354" s="1419" t="s">
        <v>1069</v>
      </c>
      <c r="L354" s="1304"/>
      <c r="M354" s="1420" t="s">
        <v>79</v>
      </c>
      <c r="N354" s="1420" t="s">
        <v>79</v>
      </c>
      <c r="O354" s="1421"/>
    </row>
    <row r="355" spans="1:15">
      <c r="A355" s="1376">
        <v>355</v>
      </c>
      <c r="B355" s="1286"/>
      <c r="C355" s="1286"/>
      <c r="D355" s="1376"/>
      <c r="E355" s="929"/>
      <c r="F355" s="1396" t="s">
        <v>1070</v>
      </c>
      <c r="G355" s="1303" t="s">
        <v>1305</v>
      </c>
      <c r="H355" s="1396" t="s">
        <v>270</v>
      </c>
      <c r="I355" s="1376"/>
      <c r="J355" s="1296" t="s">
        <v>79</v>
      </c>
      <c r="K355" s="1422" t="s">
        <v>804</v>
      </c>
      <c r="L355" s="1304"/>
      <c r="M355" s="1371">
        <v>3615356</v>
      </c>
      <c r="N355" s="1372">
        <v>4201429</v>
      </c>
      <c r="O355" s="1373">
        <f t="shared" ref="O355:O418" si="11">IF(SUM(N355)-SUM(M355)=0,"- ",SUM(N355)-SUM(M355))</f>
        <v>586073</v>
      </c>
    </row>
    <row r="356" spans="1:15">
      <c r="A356" s="1376">
        <v>356</v>
      </c>
      <c r="B356" s="1286"/>
      <c r="C356" s="1286"/>
      <c r="D356" s="1376"/>
      <c r="E356" s="929"/>
      <c r="F356" s="1354" t="s">
        <v>1070</v>
      </c>
      <c r="G356" s="1308" t="s">
        <v>1305</v>
      </c>
      <c r="H356" s="1354" t="s">
        <v>270</v>
      </c>
      <c r="I356" s="1376"/>
      <c r="J356" s="1296" t="s">
        <v>79</v>
      </c>
      <c r="K356" s="1423" t="s">
        <v>805</v>
      </c>
      <c r="L356" s="1304"/>
      <c r="M356" s="1309">
        <v>81039</v>
      </c>
      <c r="N356" s="1310">
        <v>152070</v>
      </c>
      <c r="O356" s="1311">
        <f t="shared" si="11"/>
        <v>71031</v>
      </c>
    </row>
    <row r="357" spans="1:15">
      <c r="A357" s="1376">
        <v>357</v>
      </c>
      <c r="B357" s="1286"/>
      <c r="C357" s="1286"/>
      <c r="D357" s="1376"/>
      <c r="E357" s="929"/>
      <c r="F357" s="1354" t="s">
        <v>1070</v>
      </c>
      <c r="G357" s="1308" t="s">
        <v>1305</v>
      </c>
      <c r="H357" s="1354" t="s">
        <v>270</v>
      </c>
      <c r="I357" s="1376"/>
      <c r="J357" s="1296" t="s">
        <v>79</v>
      </c>
      <c r="K357" s="1423" t="s">
        <v>751</v>
      </c>
      <c r="L357" s="1304"/>
      <c r="M357" s="1309">
        <v>19999</v>
      </c>
      <c r="N357" s="1310">
        <v>14999</v>
      </c>
      <c r="O357" s="1311">
        <f t="shared" si="11"/>
        <v>-5000</v>
      </c>
    </row>
    <row r="358" spans="1:15">
      <c r="A358" s="1376">
        <v>358</v>
      </c>
      <c r="B358" s="1286"/>
      <c r="C358" s="1286"/>
      <c r="D358" s="1376"/>
      <c r="E358" s="929"/>
      <c r="F358" s="1354" t="s">
        <v>1070</v>
      </c>
      <c r="G358" s="1308" t="s">
        <v>1305</v>
      </c>
      <c r="H358" s="1354" t="s">
        <v>270</v>
      </c>
      <c r="I358" s="1376"/>
      <c r="J358" s="1296" t="s">
        <v>79</v>
      </c>
      <c r="K358" s="1423" t="s">
        <v>752</v>
      </c>
      <c r="L358" s="1304"/>
      <c r="M358" s="1309" t="s">
        <v>1381</v>
      </c>
      <c r="N358" s="1310" t="s">
        <v>1381</v>
      </c>
      <c r="O358" s="1311" t="str">
        <f t="shared" si="11"/>
        <v xml:space="preserve">- </v>
      </c>
    </row>
    <row r="359" spans="1:15">
      <c r="A359" s="1376">
        <v>359</v>
      </c>
      <c r="B359" s="1286"/>
      <c r="C359" s="1286"/>
      <c r="D359" s="1376"/>
      <c r="E359" s="929"/>
      <c r="F359" s="1354" t="s">
        <v>1070</v>
      </c>
      <c r="G359" s="1308" t="s">
        <v>1305</v>
      </c>
      <c r="H359" s="1354" t="s">
        <v>270</v>
      </c>
      <c r="I359" s="1376"/>
      <c r="J359" s="1296" t="s">
        <v>79</v>
      </c>
      <c r="K359" s="1423" t="s">
        <v>754</v>
      </c>
      <c r="L359" s="1304"/>
      <c r="M359" s="1309">
        <v>20600</v>
      </c>
      <c r="N359" s="1310">
        <v>21404</v>
      </c>
      <c r="O359" s="1311">
        <f t="shared" si="11"/>
        <v>804</v>
      </c>
    </row>
    <row r="360" spans="1:15">
      <c r="A360" s="1376">
        <v>360</v>
      </c>
      <c r="B360" s="1286"/>
      <c r="C360" s="1286"/>
      <c r="D360" s="1376"/>
      <c r="F360" s="1354" t="s">
        <v>1070</v>
      </c>
      <c r="G360" s="1308" t="s">
        <v>1305</v>
      </c>
      <c r="H360" s="1354" t="s">
        <v>270</v>
      </c>
      <c r="I360" s="1376"/>
      <c r="J360" s="1296" t="s">
        <v>79</v>
      </c>
      <c r="K360" s="1423" t="s">
        <v>806</v>
      </c>
      <c r="L360" s="1304"/>
      <c r="M360" s="1309">
        <v>157955</v>
      </c>
      <c r="N360" s="1310">
        <v>138757</v>
      </c>
      <c r="O360" s="1311">
        <f t="shared" si="11"/>
        <v>-19198</v>
      </c>
    </row>
    <row r="361" spans="1:15">
      <c r="A361" s="1376">
        <v>361</v>
      </c>
      <c r="B361" s="1286"/>
      <c r="C361" s="1286"/>
      <c r="D361" s="1376"/>
      <c r="F361" s="1354" t="s">
        <v>1070</v>
      </c>
      <c r="G361" s="1308" t="s">
        <v>1305</v>
      </c>
      <c r="H361" s="1354" t="s">
        <v>270</v>
      </c>
      <c r="I361" s="1376"/>
      <c r="J361" s="1296" t="s">
        <v>79</v>
      </c>
      <c r="K361" s="1423" t="s">
        <v>1076</v>
      </c>
      <c r="L361" s="1304"/>
      <c r="M361" s="1309" t="s">
        <v>1381</v>
      </c>
      <c r="N361" s="1310" t="s">
        <v>1381</v>
      </c>
      <c r="O361" s="1311" t="str">
        <f t="shared" si="11"/>
        <v xml:space="preserve">- </v>
      </c>
    </row>
    <row r="362" spans="1:15">
      <c r="A362" s="1376">
        <v>362</v>
      </c>
      <c r="B362" s="1286"/>
      <c r="C362" s="1286"/>
      <c r="D362" s="1376"/>
      <c r="F362" s="1354" t="s">
        <v>1070</v>
      </c>
      <c r="G362" s="1308" t="s">
        <v>1305</v>
      </c>
      <c r="H362" s="1354" t="s">
        <v>270</v>
      </c>
      <c r="I362" s="1376"/>
      <c r="J362" s="1296" t="s">
        <v>79</v>
      </c>
      <c r="K362" s="1423" t="s">
        <v>755</v>
      </c>
      <c r="L362" s="1304"/>
      <c r="M362" s="1309">
        <v>21647</v>
      </c>
      <c r="N362" s="1310">
        <v>9879</v>
      </c>
      <c r="O362" s="1311">
        <f t="shared" si="11"/>
        <v>-11768</v>
      </c>
    </row>
    <row r="363" spans="1:15">
      <c r="A363" s="1376">
        <v>363</v>
      </c>
      <c r="B363" s="1286"/>
      <c r="C363" s="1286"/>
      <c r="D363" s="1376"/>
      <c r="F363" s="1354" t="s">
        <v>1070</v>
      </c>
      <c r="G363" s="1308" t="s">
        <v>1305</v>
      </c>
      <c r="H363" s="1354" t="s">
        <v>270</v>
      </c>
      <c r="I363" s="1376"/>
      <c r="J363" s="1296" t="s">
        <v>79</v>
      </c>
      <c r="K363" s="1423" t="s">
        <v>810</v>
      </c>
      <c r="L363" s="1304"/>
      <c r="M363" s="1309">
        <v>2401246</v>
      </c>
      <c r="N363" s="1310">
        <v>2482224</v>
      </c>
      <c r="O363" s="1311">
        <f t="shared" si="11"/>
        <v>80978</v>
      </c>
    </row>
    <row r="364" spans="1:15">
      <c r="A364" s="1376">
        <v>364</v>
      </c>
      <c r="B364" s="1286"/>
      <c r="C364" s="1286"/>
      <c r="D364" s="1376"/>
      <c r="F364" s="1354" t="s">
        <v>1070</v>
      </c>
      <c r="G364" s="1308" t="s">
        <v>1305</v>
      </c>
      <c r="H364" s="1354" t="s">
        <v>270</v>
      </c>
      <c r="I364" s="1376"/>
      <c r="J364" s="1296" t="s">
        <v>79</v>
      </c>
      <c r="K364" s="1423" t="s">
        <v>1085</v>
      </c>
      <c r="L364" s="1304"/>
      <c r="M364" s="1309" t="s">
        <v>1381</v>
      </c>
      <c r="N364" s="1310" t="s">
        <v>1381</v>
      </c>
      <c r="O364" s="1311" t="str">
        <f t="shared" si="11"/>
        <v xml:space="preserve">- </v>
      </c>
    </row>
    <row r="365" spans="1:15">
      <c r="A365" s="1376">
        <v>365</v>
      </c>
      <c r="B365" s="1286"/>
      <c r="C365" s="1286"/>
      <c r="D365" s="1376"/>
      <c r="F365" s="1354" t="s">
        <v>1070</v>
      </c>
      <c r="G365" s="1308" t="s">
        <v>1305</v>
      </c>
      <c r="H365" s="1354" t="s">
        <v>270</v>
      </c>
      <c r="I365" s="1376"/>
      <c r="J365" s="1296" t="s">
        <v>79</v>
      </c>
      <c r="K365" s="1423" t="s">
        <v>1086</v>
      </c>
      <c r="L365" s="1304"/>
      <c r="M365" s="1309">
        <v>11166329</v>
      </c>
      <c r="N365" s="1310">
        <v>11646721</v>
      </c>
      <c r="O365" s="1311">
        <f t="shared" si="11"/>
        <v>480392</v>
      </c>
    </row>
    <row r="366" spans="1:15">
      <c r="A366" s="1376">
        <v>366</v>
      </c>
      <c r="B366" s="1286"/>
      <c r="C366" s="1286"/>
      <c r="D366" s="1376"/>
      <c r="F366" s="1354" t="s">
        <v>1070</v>
      </c>
      <c r="G366" s="1308" t="s">
        <v>1305</v>
      </c>
      <c r="H366" s="1354" t="s">
        <v>270</v>
      </c>
      <c r="I366" s="1376"/>
      <c r="J366" s="1296" t="s">
        <v>79</v>
      </c>
      <c r="K366" s="1423" t="s">
        <v>1093</v>
      </c>
      <c r="L366" s="1304"/>
      <c r="M366" s="1309" t="s">
        <v>1381</v>
      </c>
      <c r="N366" s="1310" t="s">
        <v>1381</v>
      </c>
      <c r="O366" s="1311" t="str">
        <f t="shared" si="11"/>
        <v xml:space="preserve">- </v>
      </c>
    </row>
    <row r="367" spans="1:15">
      <c r="A367" s="1376">
        <v>367</v>
      </c>
      <c r="B367" s="1286"/>
      <c r="C367" s="1286"/>
      <c r="D367" s="1376"/>
      <c r="F367" s="1354" t="s">
        <v>1070</v>
      </c>
      <c r="G367" s="1308" t="s">
        <v>1305</v>
      </c>
      <c r="H367" s="1354" t="s">
        <v>270</v>
      </c>
      <c r="I367" s="1376"/>
      <c r="J367" s="1296" t="s">
        <v>79</v>
      </c>
      <c r="K367" s="1423" t="s">
        <v>767</v>
      </c>
      <c r="L367" s="1304"/>
      <c r="M367" s="1309">
        <v>6725</v>
      </c>
      <c r="N367" s="1310">
        <v>5970</v>
      </c>
      <c r="O367" s="1311">
        <f t="shared" si="11"/>
        <v>-755</v>
      </c>
    </row>
    <row r="368" spans="1:15">
      <c r="A368" s="1376">
        <v>368</v>
      </c>
      <c r="B368" s="1286"/>
      <c r="C368" s="1286"/>
      <c r="D368" s="1376"/>
      <c r="F368" s="1354" t="s">
        <v>1070</v>
      </c>
      <c r="G368" s="1308" t="s">
        <v>1305</v>
      </c>
      <c r="H368" s="1354" t="s">
        <v>270</v>
      </c>
      <c r="I368" s="1376"/>
      <c r="J368" s="1296" t="s">
        <v>79</v>
      </c>
      <c r="K368" s="1423" t="s">
        <v>1104</v>
      </c>
      <c r="L368" s="1304"/>
      <c r="M368" s="1309" t="s">
        <v>1381</v>
      </c>
      <c r="N368" s="1310" t="s">
        <v>1381</v>
      </c>
      <c r="O368" s="1311" t="str">
        <f t="shared" si="11"/>
        <v xml:space="preserve">- </v>
      </c>
    </row>
    <row r="369" spans="1:15">
      <c r="A369" s="1376">
        <v>369</v>
      </c>
      <c r="B369" s="1286"/>
      <c r="C369" s="1286"/>
      <c r="D369" s="1376"/>
      <c r="F369" s="1354" t="s">
        <v>1070</v>
      </c>
      <c r="G369" s="1308" t="s">
        <v>1305</v>
      </c>
      <c r="H369" s="1354" t="s">
        <v>270</v>
      </c>
      <c r="I369" s="1376"/>
      <c r="J369" s="1296" t="s">
        <v>79</v>
      </c>
      <c r="K369" s="1423" t="s">
        <v>1106</v>
      </c>
      <c r="L369" s="1304"/>
      <c r="M369" s="1309" t="s">
        <v>1381</v>
      </c>
      <c r="N369" s="1310" t="s">
        <v>1381</v>
      </c>
      <c r="O369" s="1311" t="str">
        <f t="shared" si="11"/>
        <v xml:space="preserve">- </v>
      </c>
    </row>
    <row r="370" spans="1:15">
      <c r="A370" s="1376">
        <v>370</v>
      </c>
      <c r="B370" s="1286"/>
      <c r="C370" s="1286"/>
      <c r="D370" s="1376"/>
      <c r="F370" s="1354" t="s">
        <v>1070</v>
      </c>
      <c r="G370" s="1308" t="s">
        <v>1305</v>
      </c>
      <c r="H370" s="1354" t="s">
        <v>270</v>
      </c>
      <c r="I370" s="1376"/>
      <c r="J370" s="1296" t="s">
        <v>79</v>
      </c>
      <c r="K370" s="1423" t="s">
        <v>815</v>
      </c>
      <c r="L370" s="1304"/>
      <c r="M370" s="1309" t="s">
        <v>1381</v>
      </c>
      <c r="N370" s="1310" t="s">
        <v>1381</v>
      </c>
      <c r="O370" s="1311" t="str">
        <f t="shared" si="11"/>
        <v xml:space="preserve">- </v>
      </c>
    </row>
    <row r="371" spans="1:15">
      <c r="A371" s="1376">
        <v>371</v>
      </c>
      <c r="B371" s="1286"/>
      <c r="C371" s="1286"/>
      <c r="D371" s="1376"/>
      <c r="F371" s="1354" t="s">
        <v>1070</v>
      </c>
      <c r="G371" s="1308" t="s">
        <v>1305</v>
      </c>
      <c r="H371" s="1354" t="s">
        <v>270</v>
      </c>
      <c r="I371" s="1376"/>
      <c r="J371" s="1296" t="s">
        <v>79</v>
      </c>
      <c r="K371" s="1424" t="s">
        <v>1112</v>
      </c>
      <c r="L371" s="1304"/>
      <c r="M371" s="1318" t="s">
        <v>1381</v>
      </c>
      <c r="N371" s="1319" t="s">
        <v>1381</v>
      </c>
      <c r="O371" s="1320" t="str">
        <f t="shared" si="11"/>
        <v xml:space="preserve">- </v>
      </c>
    </row>
    <row r="372" spans="1:15">
      <c r="A372" s="1376">
        <v>372</v>
      </c>
      <c r="B372" s="1286"/>
      <c r="C372" s="1286"/>
      <c r="D372" s="1376"/>
      <c r="F372" s="1354" t="s">
        <v>1070</v>
      </c>
      <c r="G372" s="1308" t="s">
        <v>1305</v>
      </c>
      <c r="H372" s="1354" t="s">
        <v>270</v>
      </c>
      <c r="I372" s="1376"/>
      <c r="J372" s="1296" t="s">
        <v>79</v>
      </c>
      <c r="K372" s="1424" t="s">
        <v>816</v>
      </c>
      <c r="L372" s="1304"/>
      <c r="M372" s="1318">
        <v>248729</v>
      </c>
      <c r="N372" s="1319">
        <v>279891</v>
      </c>
      <c r="O372" s="1320">
        <f t="shared" si="11"/>
        <v>31162</v>
      </c>
    </row>
    <row r="373" spans="1:15">
      <c r="A373" s="1376">
        <v>373</v>
      </c>
      <c r="B373" s="1286"/>
      <c r="C373" s="1286"/>
      <c r="D373" s="1376"/>
      <c r="F373" s="1354" t="s">
        <v>1070</v>
      </c>
      <c r="G373" s="1308" t="s">
        <v>1305</v>
      </c>
      <c r="H373" s="1354" t="s">
        <v>270</v>
      </c>
      <c r="I373" s="1376"/>
      <c r="J373" s="1296" t="s">
        <v>79</v>
      </c>
      <c r="K373" s="1425" t="s">
        <v>1114</v>
      </c>
      <c r="L373" s="1304"/>
      <c r="M373" s="1426">
        <v>126881</v>
      </c>
      <c r="N373" s="1427">
        <v>125937</v>
      </c>
      <c r="O373" s="1428">
        <f t="shared" si="11"/>
        <v>-944</v>
      </c>
    </row>
    <row r="374" spans="1:15">
      <c r="A374" s="1376">
        <v>374</v>
      </c>
      <c r="B374" s="1286"/>
      <c r="C374" s="1286"/>
      <c r="D374" s="1376"/>
      <c r="F374" s="1354" t="s">
        <v>1070</v>
      </c>
      <c r="G374" s="1308" t="s">
        <v>1305</v>
      </c>
      <c r="H374" s="1354" t="s">
        <v>270</v>
      </c>
      <c r="I374" s="1376"/>
      <c r="J374" s="1296" t="s">
        <v>79</v>
      </c>
      <c r="K374" s="1429" t="s">
        <v>1306</v>
      </c>
      <c r="L374" s="1304"/>
      <c r="M374" s="1326" t="s">
        <v>1381</v>
      </c>
      <c r="N374" s="1327" t="s">
        <v>1381</v>
      </c>
      <c r="O374" s="1328" t="str">
        <f t="shared" si="11"/>
        <v xml:space="preserve">- </v>
      </c>
    </row>
    <row r="375" spans="1:15">
      <c r="A375" s="1376">
        <v>375</v>
      </c>
      <c r="B375" s="1286"/>
      <c r="C375" s="1286"/>
      <c r="D375" s="1376"/>
      <c r="F375" s="1354" t="s">
        <v>1070</v>
      </c>
      <c r="G375" s="1308" t="s">
        <v>1305</v>
      </c>
      <c r="H375" s="1354" t="s">
        <v>270</v>
      </c>
      <c r="I375" s="1376"/>
      <c r="J375" s="1296" t="s">
        <v>79</v>
      </c>
      <c r="K375" s="1430" t="s">
        <v>1115</v>
      </c>
      <c r="L375" s="1304"/>
      <c r="M375" s="1309">
        <v>54643</v>
      </c>
      <c r="N375" s="1310">
        <v>54793</v>
      </c>
      <c r="O375" s="1311">
        <f t="shared" si="11"/>
        <v>150</v>
      </c>
    </row>
    <row r="376" spans="1:15">
      <c r="A376" s="1376">
        <v>376</v>
      </c>
      <c r="B376" s="1286"/>
      <c r="C376" s="1286"/>
      <c r="D376" s="1376"/>
      <c r="F376" s="1354" t="s">
        <v>1070</v>
      </c>
      <c r="G376" s="1308" t="s">
        <v>1305</v>
      </c>
      <c r="H376" s="1354" t="s">
        <v>270</v>
      </c>
      <c r="I376" s="1376"/>
      <c r="J376" s="1296" t="s">
        <v>79</v>
      </c>
      <c r="K376" s="1430" t="s">
        <v>1116</v>
      </c>
      <c r="L376" s="1304"/>
      <c r="M376" s="1309">
        <v>62235</v>
      </c>
      <c r="N376" s="1310">
        <v>62496</v>
      </c>
      <c r="O376" s="1311">
        <f t="shared" si="11"/>
        <v>261</v>
      </c>
    </row>
    <row r="377" spans="1:15">
      <c r="A377" s="1376">
        <v>377</v>
      </c>
      <c r="B377" s="1286"/>
      <c r="C377" s="1286"/>
      <c r="D377" s="1376"/>
      <c r="F377" s="1354" t="s">
        <v>1070</v>
      </c>
      <c r="G377" s="1308" t="s">
        <v>1305</v>
      </c>
      <c r="H377" s="1354" t="s">
        <v>270</v>
      </c>
      <c r="I377" s="1376"/>
      <c r="J377" s="1296" t="s">
        <v>79</v>
      </c>
      <c r="K377" s="1430" t="s">
        <v>1117</v>
      </c>
      <c r="L377" s="1304"/>
      <c r="M377" s="1309" t="s">
        <v>1381</v>
      </c>
      <c r="N377" s="1310" t="s">
        <v>1381</v>
      </c>
      <c r="O377" s="1311" t="str">
        <f t="shared" si="11"/>
        <v xml:space="preserve">- </v>
      </c>
    </row>
    <row r="378" spans="1:15">
      <c r="A378" s="1376">
        <v>378</v>
      </c>
      <c r="B378" s="1286"/>
      <c r="C378" s="1286"/>
      <c r="D378" s="1376"/>
      <c r="F378" s="1354" t="s">
        <v>1070</v>
      </c>
      <c r="G378" s="1308" t="s">
        <v>1305</v>
      </c>
      <c r="H378" s="1354" t="s">
        <v>270</v>
      </c>
      <c r="I378" s="1376"/>
      <c r="J378" s="1296" t="s">
        <v>79</v>
      </c>
      <c r="K378" s="1430" t="s">
        <v>1118</v>
      </c>
      <c r="L378" s="1304"/>
      <c r="M378" s="1309">
        <v>2165</v>
      </c>
      <c r="N378" s="1310">
        <v>2129</v>
      </c>
      <c r="O378" s="1311">
        <f t="shared" si="11"/>
        <v>-36</v>
      </c>
    </row>
    <row r="379" spans="1:15">
      <c r="A379" s="1376">
        <v>379</v>
      </c>
      <c r="B379" s="1286"/>
      <c r="C379" s="1286"/>
      <c r="D379" s="1376"/>
      <c r="F379" s="1354" t="s">
        <v>1070</v>
      </c>
      <c r="G379" s="1308" t="s">
        <v>1305</v>
      </c>
      <c r="H379" s="1354" t="s">
        <v>270</v>
      </c>
      <c r="I379" s="1376"/>
      <c r="J379" s="1296" t="s">
        <v>79</v>
      </c>
      <c r="K379" s="1430" t="s">
        <v>1119</v>
      </c>
      <c r="L379" s="1304"/>
      <c r="M379" s="1309" t="s">
        <v>1381</v>
      </c>
      <c r="N379" s="1310" t="s">
        <v>1381</v>
      </c>
      <c r="O379" s="1311" t="str">
        <f t="shared" si="11"/>
        <v xml:space="preserve">- </v>
      </c>
    </row>
    <row r="380" spans="1:15">
      <c r="A380" s="1376">
        <v>380</v>
      </c>
      <c r="B380" s="1286"/>
      <c r="C380" s="1286"/>
      <c r="D380" s="1376"/>
      <c r="F380" s="1354" t="s">
        <v>1070</v>
      </c>
      <c r="G380" s="1308" t="s">
        <v>1305</v>
      </c>
      <c r="H380" s="1354" t="s">
        <v>270</v>
      </c>
      <c r="I380" s="1376"/>
      <c r="J380" s="1296" t="s">
        <v>79</v>
      </c>
      <c r="K380" s="1430" t="s">
        <v>1120</v>
      </c>
      <c r="L380" s="1304"/>
      <c r="M380" s="1309">
        <v>7836</v>
      </c>
      <c r="N380" s="1310">
        <v>6518</v>
      </c>
      <c r="O380" s="1311">
        <f t="shared" si="11"/>
        <v>-1318</v>
      </c>
    </row>
    <row r="381" spans="1:15">
      <c r="A381" s="1376">
        <v>381</v>
      </c>
      <c r="B381" s="1286"/>
      <c r="C381" s="1286"/>
      <c r="D381" s="1376"/>
      <c r="E381" s="1384"/>
      <c r="F381" s="1354" t="s">
        <v>1070</v>
      </c>
      <c r="G381" s="1308" t="s">
        <v>1305</v>
      </c>
      <c r="H381" s="1354" t="s">
        <v>270</v>
      </c>
      <c r="I381" s="1376"/>
      <c r="J381" s="1296" t="s">
        <v>79</v>
      </c>
      <c r="K381" s="1425" t="s">
        <v>1121</v>
      </c>
      <c r="L381" s="1304"/>
      <c r="M381" s="1426">
        <v>14447</v>
      </c>
      <c r="N381" s="1427">
        <v>14450</v>
      </c>
      <c r="O381" s="1428">
        <f t="shared" si="11"/>
        <v>3</v>
      </c>
    </row>
    <row r="382" spans="1:15">
      <c r="A382" s="1376">
        <v>382</v>
      </c>
      <c r="B382" s="1286"/>
      <c r="C382" s="1286"/>
      <c r="D382" s="1376"/>
      <c r="E382" s="929"/>
      <c r="F382" s="1354" t="s">
        <v>1070</v>
      </c>
      <c r="G382" s="1308" t="s">
        <v>1305</v>
      </c>
      <c r="H382" s="1354" t="s">
        <v>270</v>
      </c>
      <c r="I382" s="1376"/>
      <c r="J382" s="1296" t="s">
        <v>79</v>
      </c>
      <c r="K382" s="1430" t="s">
        <v>1122</v>
      </c>
      <c r="L382" s="1304"/>
      <c r="M382" s="1309">
        <v>11580</v>
      </c>
      <c r="N382" s="1310">
        <v>10726</v>
      </c>
      <c r="O382" s="1311">
        <f t="shared" si="11"/>
        <v>-854</v>
      </c>
    </row>
    <row r="383" spans="1:15">
      <c r="A383" s="1376">
        <v>383</v>
      </c>
      <c r="B383" s="1286"/>
      <c r="C383" s="1286"/>
      <c r="D383" s="1376"/>
      <c r="E383" s="929"/>
      <c r="F383" s="1354" t="s">
        <v>1070</v>
      </c>
      <c r="G383" s="1308" t="s">
        <v>1305</v>
      </c>
      <c r="H383" s="1354" t="s">
        <v>270</v>
      </c>
      <c r="I383" s="1376"/>
      <c r="J383" s="1296" t="s">
        <v>79</v>
      </c>
      <c r="K383" s="1430" t="s">
        <v>1123</v>
      </c>
      <c r="L383" s="1304"/>
      <c r="M383" s="1309" t="s">
        <v>1381</v>
      </c>
      <c r="N383" s="1310" t="s">
        <v>1381</v>
      </c>
      <c r="O383" s="1311" t="str">
        <f t="shared" si="11"/>
        <v xml:space="preserve">- </v>
      </c>
    </row>
    <row r="384" spans="1:15">
      <c r="A384" s="1376">
        <v>384</v>
      </c>
      <c r="B384" s="1286"/>
      <c r="C384" s="1286"/>
      <c r="D384" s="1376"/>
      <c r="E384" s="929"/>
      <c r="F384" s="1354" t="s">
        <v>1070</v>
      </c>
      <c r="G384" s="1308" t="s">
        <v>1305</v>
      </c>
      <c r="H384" s="1354" t="s">
        <v>270</v>
      </c>
      <c r="I384" s="1376"/>
      <c r="J384" s="1296" t="s">
        <v>79</v>
      </c>
      <c r="K384" s="1430" t="s">
        <v>1117</v>
      </c>
      <c r="L384" s="1304"/>
      <c r="M384" s="1309" t="s">
        <v>1381</v>
      </c>
      <c r="N384" s="1310" t="s">
        <v>1381</v>
      </c>
      <c r="O384" s="1311" t="str">
        <f t="shared" si="11"/>
        <v xml:space="preserve">- </v>
      </c>
    </row>
    <row r="385" spans="1:15">
      <c r="A385" s="1376">
        <v>385</v>
      </c>
      <c r="B385" s="1286"/>
      <c r="C385" s="1286"/>
      <c r="D385" s="1376"/>
      <c r="E385" s="546"/>
      <c r="F385" s="1354" t="s">
        <v>1070</v>
      </c>
      <c r="G385" s="1308" t="s">
        <v>1305</v>
      </c>
      <c r="H385" s="1354" t="s">
        <v>270</v>
      </c>
      <c r="I385" s="1376"/>
      <c r="J385" s="1296" t="s">
        <v>79</v>
      </c>
      <c r="K385" s="1430" t="s">
        <v>1307</v>
      </c>
      <c r="L385" s="1304"/>
      <c r="M385" s="1309" t="s">
        <v>1381</v>
      </c>
      <c r="N385" s="1310" t="s">
        <v>1381</v>
      </c>
      <c r="O385" s="1311" t="str">
        <f t="shared" si="11"/>
        <v xml:space="preserve">- </v>
      </c>
    </row>
    <row r="386" spans="1:15">
      <c r="A386" s="1376">
        <v>386</v>
      </c>
      <c r="B386" s="1286"/>
      <c r="C386" s="1286"/>
      <c r="D386" s="1376"/>
      <c r="E386" s="546"/>
      <c r="F386" s="1354" t="s">
        <v>1070</v>
      </c>
      <c r="G386" s="1308" t="s">
        <v>1305</v>
      </c>
      <c r="H386" s="1354" t="s">
        <v>270</v>
      </c>
      <c r="I386" s="1376"/>
      <c r="J386" s="1296" t="s">
        <v>79</v>
      </c>
      <c r="K386" s="1430" t="s">
        <v>1124</v>
      </c>
      <c r="L386" s="1304"/>
      <c r="M386" s="1309" t="s">
        <v>1381</v>
      </c>
      <c r="N386" s="1310" t="s">
        <v>1381</v>
      </c>
      <c r="O386" s="1311" t="str">
        <f t="shared" si="11"/>
        <v xml:space="preserve">- </v>
      </c>
    </row>
    <row r="387" spans="1:15">
      <c r="A387" s="1376">
        <v>387</v>
      </c>
      <c r="B387" s="1286"/>
      <c r="C387" s="1286"/>
      <c r="D387" s="1376"/>
      <c r="E387" s="546"/>
      <c r="F387" s="1354" t="s">
        <v>1070</v>
      </c>
      <c r="G387" s="1308" t="s">
        <v>1305</v>
      </c>
      <c r="H387" s="1354" t="s">
        <v>270</v>
      </c>
      <c r="I387" s="1376"/>
      <c r="J387" s="1296" t="s">
        <v>79</v>
      </c>
      <c r="K387" s="1430" t="s">
        <v>1125</v>
      </c>
      <c r="L387" s="1304"/>
      <c r="M387" s="1309">
        <v>2867</v>
      </c>
      <c r="N387" s="1310">
        <v>3724</v>
      </c>
      <c r="O387" s="1311">
        <f t="shared" si="11"/>
        <v>857</v>
      </c>
    </row>
    <row r="388" spans="1:15">
      <c r="A388" s="1376">
        <v>388</v>
      </c>
      <c r="B388" s="1286"/>
      <c r="C388" s="1286"/>
      <c r="D388" s="1376"/>
      <c r="E388" s="546"/>
      <c r="F388" s="1354" t="s">
        <v>1070</v>
      </c>
      <c r="G388" s="1308" t="s">
        <v>1305</v>
      </c>
      <c r="H388" s="1354" t="s">
        <v>270</v>
      </c>
      <c r="I388" s="1376"/>
      <c r="J388" s="1296" t="s">
        <v>79</v>
      </c>
      <c r="K388" s="1423" t="s">
        <v>1308</v>
      </c>
      <c r="L388" s="1304"/>
      <c r="M388" s="1309">
        <v>13662</v>
      </c>
      <c r="N388" s="1310">
        <v>16576</v>
      </c>
      <c r="O388" s="1311">
        <f t="shared" si="11"/>
        <v>2914</v>
      </c>
    </row>
    <row r="389" spans="1:15">
      <c r="A389" s="1376">
        <v>389</v>
      </c>
      <c r="B389" s="1286"/>
      <c r="C389" s="1286"/>
      <c r="D389" s="1376"/>
      <c r="E389" s="546"/>
      <c r="F389" s="1354" t="s">
        <v>1070</v>
      </c>
      <c r="G389" s="1308" t="s">
        <v>1305</v>
      </c>
      <c r="H389" s="1354" t="s">
        <v>270</v>
      </c>
      <c r="I389" s="1376"/>
      <c r="J389" s="1296" t="s">
        <v>79</v>
      </c>
      <c r="K389" s="1423" t="s">
        <v>1126</v>
      </c>
      <c r="L389" s="1304"/>
      <c r="M389" s="1309" t="s">
        <v>1381</v>
      </c>
      <c r="N389" s="1310" t="s">
        <v>1381</v>
      </c>
      <c r="O389" s="1311" t="str">
        <f t="shared" si="11"/>
        <v xml:space="preserve">- </v>
      </c>
    </row>
    <row r="390" spans="1:15">
      <c r="A390" s="1376">
        <v>390</v>
      </c>
      <c r="B390" s="1286"/>
      <c r="C390" s="1286"/>
      <c r="D390" s="1376"/>
      <c r="E390" s="546"/>
      <c r="F390" s="1354" t="s">
        <v>1070</v>
      </c>
      <c r="G390" s="1308" t="s">
        <v>1305</v>
      </c>
      <c r="H390" s="1354" t="s">
        <v>270</v>
      </c>
      <c r="I390" s="1376"/>
      <c r="J390" s="1296" t="s">
        <v>79</v>
      </c>
      <c r="K390" s="1423" t="s">
        <v>1128</v>
      </c>
      <c r="L390" s="1304"/>
      <c r="M390" s="1309">
        <v>4015</v>
      </c>
      <c r="N390" s="1310">
        <v>3924</v>
      </c>
      <c r="O390" s="1311">
        <f t="shared" si="11"/>
        <v>-91</v>
      </c>
    </row>
    <row r="391" spans="1:15">
      <c r="A391" s="1376">
        <v>391</v>
      </c>
      <c r="B391" s="1286"/>
      <c r="C391" s="1286"/>
      <c r="D391" s="1376"/>
      <c r="E391" s="546"/>
      <c r="F391" s="1354" t="s">
        <v>1070</v>
      </c>
      <c r="G391" s="1308" t="s">
        <v>1305</v>
      </c>
      <c r="H391" s="1354" t="s">
        <v>270</v>
      </c>
      <c r="I391" s="1376"/>
      <c r="J391" s="1296" t="s">
        <v>79</v>
      </c>
      <c r="K391" s="1423" t="s">
        <v>1130</v>
      </c>
      <c r="L391" s="1304"/>
      <c r="M391" s="1309">
        <v>32388</v>
      </c>
      <c r="N391" s="1310">
        <v>25771</v>
      </c>
      <c r="O391" s="1311">
        <f t="shared" si="11"/>
        <v>-6617</v>
      </c>
    </row>
    <row r="392" spans="1:15">
      <c r="A392" s="1376">
        <v>392</v>
      </c>
      <c r="B392" s="1286"/>
      <c r="C392" s="1286"/>
      <c r="D392" s="1376"/>
      <c r="E392" s="546"/>
      <c r="F392" s="1354" t="s">
        <v>1070</v>
      </c>
      <c r="G392" s="1308" t="s">
        <v>1305</v>
      </c>
      <c r="H392" s="1354" t="s">
        <v>270</v>
      </c>
      <c r="I392" s="1376"/>
      <c r="J392" s="1296" t="s">
        <v>79</v>
      </c>
      <c r="K392" s="1423" t="s">
        <v>357</v>
      </c>
      <c r="L392" s="1304"/>
      <c r="M392" s="1309">
        <v>-32855</v>
      </c>
      <c r="N392" s="1310">
        <v>-35246</v>
      </c>
      <c r="O392" s="1311">
        <f t="shared" si="11"/>
        <v>-2391</v>
      </c>
    </row>
    <row r="393" spans="1:15">
      <c r="A393" s="1376">
        <v>393</v>
      </c>
      <c r="B393" s="1286"/>
      <c r="C393" s="1286"/>
      <c r="D393" s="1376"/>
      <c r="E393" s="546"/>
      <c r="F393" s="1354" t="s">
        <v>1070</v>
      </c>
      <c r="G393" s="1308" t="s">
        <v>1305</v>
      </c>
      <c r="H393" s="1354" t="s">
        <v>270</v>
      </c>
      <c r="I393" s="1376"/>
      <c r="J393" s="1296" t="s">
        <v>79</v>
      </c>
      <c r="K393" s="1424" t="s">
        <v>1133</v>
      </c>
      <c r="L393" s="1304"/>
      <c r="M393" s="1318" t="s">
        <v>1381</v>
      </c>
      <c r="N393" s="1319" t="s">
        <v>1381</v>
      </c>
      <c r="O393" s="1320" t="str">
        <f t="shared" si="11"/>
        <v xml:space="preserve">- </v>
      </c>
    </row>
    <row r="394" spans="1:15">
      <c r="A394" s="1376">
        <v>394</v>
      </c>
      <c r="B394" s="1286"/>
      <c r="C394" s="1286"/>
      <c r="D394" s="1376"/>
      <c r="E394" s="546"/>
      <c r="F394" s="1354" t="s">
        <v>1070</v>
      </c>
      <c r="G394" s="1308" t="s">
        <v>1305</v>
      </c>
      <c r="H394" s="1354" t="s">
        <v>270</v>
      </c>
      <c r="I394" s="1376"/>
      <c r="J394" s="1296" t="s">
        <v>79</v>
      </c>
      <c r="K394" s="1431" t="s">
        <v>1134</v>
      </c>
      <c r="L394" s="1304"/>
      <c r="M394" s="1322">
        <v>17898168</v>
      </c>
      <c r="N394" s="1323">
        <v>19104764</v>
      </c>
      <c r="O394" s="1324">
        <f t="shared" si="11"/>
        <v>1206596</v>
      </c>
    </row>
    <row r="395" spans="1:15">
      <c r="A395" s="1376">
        <v>395</v>
      </c>
      <c r="B395" s="1286"/>
      <c r="C395" s="1286"/>
      <c r="D395" s="1376"/>
      <c r="E395" s="546"/>
      <c r="F395" s="1354" t="s">
        <v>1070</v>
      </c>
      <c r="G395" s="1308" t="s">
        <v>1305</v>
      </c>
      <c r="H395" s="1354" t="s">
        <v>270</v>
      </c>
      <c r="I395" s="1376"/>
      <c r="J395" s="1296" t="s">
        <v>79</v>
      </c>
      <c r="K395" s="1432" t="s">
        <v>1135</v>
      </c>
      <c r="L395" s="1304"/>
      <c r="M395" s="1304" t="s">
        <v>79</v>
      </c>
      <c r="N395" s="1304" t="s">
        <v>79</v>
      </c>
      <c r="O395" s="1313" t="str">
        <f t="shared" si="11"/>
        <v xml:space="preserve">- </v>
      </c>
    </row>
    <row r="396" spans="1:15">
      <c r="A396" s="1376">
        <v>396</v>
      </c>
      <c r="B396" s="1286"/>
      <c r="C396" s="1286"/>
      <c r="D396" s="1376"/>
      <c r="E396" s="546"/>
      <c r="F396" s="1354" t="s">
        <v>1070</v>
      </c>
      <c r="G396" s="1308" t="s">
        <v>1305</v>
      </c>
      <c r="H396" s="1354" t="s">
        <v>270</v>
      </c>
      <c r="I396" s="1376"/>
      <c r="J396" s="1296" t="s">
        <v>79</v>
      </c>
      <c r="K396" s="1433" t="s">
        <v>823</v>
      </c>
      <c r="L396" s="1304"/>
      <c r="M396" s="1371">
        <v>14087833</v>
      </c>
      <c r="N396" s="1372">
        <v>14771202</v>
      </c>
      <c r="O396" s="1373">
        <f t="shared" si="11"/>
        <v>683369</v>
      </c>
    </row>
    <row r="397" spans="1:15">
      <c r="A397" s="1376">
        <v>397</v>
      </c>
      <c r="B397" s="1286"/>
      <c r="C397" s="1286"/>
      <c r="D397" s="1376"/>
      <c r="E397" s="546"/>
      <c r="F397" s="1354" t="s">
        <v>1070</v>
      </c>
      <c r="G397" s="1308" t="s">
        <v>1305</v>
      </c>
      <c r="H397" s="1354" t="s">
        <v>270</v>
      </c>
      <c r="I397" s="1376"/>
      <c r="J397" s="1296" t="s">
        <v>79</v>
      </c>
      <c r="K397" s="1434" t="s">
        <v>824</v>
      </c>
      <c r="L397" s="1304"/>
      <c r="M397" s="1309">
        <v>455450</v>
      </c>
      <c r="N397" s="1310">
        <v>552959</v>
      </c>
      <c r="O397" s="1311">
        <f t="shared" si="11"/>
        <v>97509</v>
      </c>
    </row>
    <row r="398" spans="1:15">
      <c r="A398" s="1376">
        <v>398</v>
      </c>
      <c r="B398" s="1286"/>
      <c r="C398" s="1286"/>
      <c r="D398" s="1376"/>
      <c r="E398" s="546"/>
      <c r="F398" s="1354" t="s">
        <v>1070</v>
      </c>
      <c r="G398" s="1308" t="s">
        <v>1305</v>
      </c>
      <c r="H398" s="1354" t="s">
        <v>270</v>
      </c>
      <c r="I398" s="1376"/>
      <c r="J398" s="1296" t="s">
        <v>79</v>
      </c>
      <c r="K398" s="1434" t="s">
        <v>567</v>
      </c>
      <c r="L398" s="1304"/>
      <c r="M398" s="1309" t="s">
        <v>1381</v>
      </c>
      <c r="N398" s="1310" t="s">
        <v>1381</v>
      </c>
      <c r="O398" s="1311" t="str">
        <f t="shared" si="11"/>
        <v xml:space="preserve">- </v>
      </c>
    </row>
    <row r="399" spans="1:15">
      <c r="A399" s="1376">
        <v>399</v>
      </c>
      <c r="B399" s="1286"/>
      <c r="C399" s="1286"/>
      <c r="D399" s="1376"/>
      <c r="E399" s="546"/>
      <c r="F399" s="1354" t="s">
        <v>1070</v>
      </c>
      <c r="G399" s="1308" t="s">
        <v>1305</v>
      </c>
      <c r="H399" s="1354" t="s">
        <v>270</v>
      </c>
      <c r="I399" s="1376"/>
      <c r="J399" s="1296" t="s">
        <v>79</v>
      </c>
      <c r="K399" s="1434" t="s">
        <v>825</v>
      </c>
      <c r="L399" s="1304"/>
      <c r="M399" s="1309">
        <v>463298</v>
      </c>
      <c r="N399" s="1310">
        <v>681777</v>
      </c>
      <c r="O399" s="1311">
        <f t="shared" si="11"/>
        <v>218479</v>
      </c>
    </row>
    <row r="400" spans="1:15">
      <c r="A400" s="1376">
        <v>400</v>
      </c>
      <c r="B400" s="1286"/>
      <c r="C400" s="1286"/>
      <c r="D400" s="1376"/>
      <c r="E400" s="546"/>
      <c r="F400" s="1354" t="s">
        <v>1070</v>
      </c>
      <c r="G400" s="1308" t="s">
        <v>1305</v>
      </c>
      <c r="H400" s="1354" t="s">
        <v>270</v>
      </c>
      <c r="I400" s="1376"/>
      <c r="J400" s="1296" t="s">
        <v>79</v>
      </c>
      <c r="K400" s="1434" t="s">
        <v>826</v>
      </c>
      <c r="L400" s="1304"/>
      <c r="M400" s="1309">
        <v>10792</v>
      </c>
      <c r="N400" s="1310">
        <v>13945</v>
      </c>
      <c r="O400" s="1311">
        <f t="shared" si="11"/>
        <v>3153</v>
      </c>
    </row>
    <row r="401" spans="1:15">
      <c r="A401" s="1376">
        <v>401</v>
      </c>
      <c r="B401" s="1286"/>
      <c r="C401" s="1286"/>
      <c r="D401" s="1376"/>
      <c r="E401" s="546"/>
      <c r="F401" s="1354" t="s">
        <v>1070</v>
      </c>
      <c r="G401" s="1308" t="s">
        <v>1305</v>
      </c>
      <c r="H401" s="1354" t="s">
        <v>270</v>
      </c>
      <c r="I401" s="1376"/>
      <c r="J401" s="1296" t="s">
        <v>79</v>
      </c>
      <c r="K401" s="1434" t="s">
        <v>781</v>
      </c>
      <c r="L401" s="1304"/>
      <c r="M401" s="1309">
        <v>279072</v>
      </c>
      <c r="N401" s="1310">
        <v>262547</v>
      </c>
      <c r="O401" s="1311">
        <f t="shared" si="11"/>
        <v>-16525</v>
      </c>
    </row>
    <row r="402" spans="1:15">
      <c r="A402" s="1376">
        <v>402</v>
      </c>
      <c r="B402" s="1286"/>
      <c r="C402" s="1286"/>
      <c r="D402" s="1376"/>
      <c r="E402" s="546"/>
      <c r="F402" s="1354" t="s">
        <v>1070</v>
      </c>
      <c r="G402" s="1308" t="s">
        <v>1305</v>
      </c>
      <c r="H402" s="1354" t="s">
        <v>270</v>
      </c>
      <c r="I402" s="1376"/>
      <c r="J402" s="1296" t="s">
        <v>79</v>
      </c>
      <c r="K402" s="1434" t="s">
        <v>1149</v>
      </c>
      <c r="L402" s="1304"/>
      <c r="M402" s="1309" t="s">
        <v>1381</v>
      </c>
      <c r="N402" s="1310" t="s">
        <v>1381</v>
      </c>
      <c r="O402" s="1311" t="str">
        <f t="shared" si="11"/>
        <v xml:space="preserve">- </v>
      </c>
    </row>
    <row r="403" spans="1:15">
      <c r="A403" s="1376">
        <v>403</v>
      </c>
      <c r="B403" s="1286"/>
      <c r="C403" s="1286"/>
      <c r="D403" s="1376"/>
      <c r="E403" s="546"/>
      <c r="F403" s="1354" t="s">
        <v>1070</v>
      </c>
      <c r="G403" s="1308" t="s">
        <v>1305</v>
      </c>
      <c r="H403" s="1354" t="s">
        <v>270</v>
      </c>
      <c r="I403" s="1376"/>
      <c r="J403" s="1296" t="s">
        <v>79</v>
      </c>
      <c r="K403" s="1434" t="s">
        <v>828</v>
      </c>
      <c r="L403" s="1304"/>
      <c r="M403" s="1309">
        <v>16792</v>
      </c>
      <c r="N403" s="1310">
        <v>10448</v>
      </c>
      <c r="O403" s="1311">
        <f t="shared" si="11"/>
        <v>-6344</v>
      </c>
    </row>
    <row r="404" spans="1:15">
      <c r="A404" s="1376">
        <v>404</v>
      </c>
      <c r="B404" s="1286"/>
      <c r="C404" s="1286"/>
      <c r="D404" s="1376"/>
      <c r="E404" s="546"/>
      <c r="F404" s="1354" t="s">
        <v>1070</v>
      </c>
      <c r="G404" s="1308" t="s">
        <v>1305</v>
      </c>
      <c r="H404" s="1354" t="s">
        <v>270</v>
      </c>
      <c r="I404" s="1376"/>
      <c r="J404" s="1296" t="s">
        <v>79</v>
      </c>
      <c r="K404" s="1434" t="s">
        <v>830</v>
      </c>
      <c r="L404" s="1304"/>
      <c r="M404" s="1309">
        <v>1198092</v>
      </c>
      <c r="N404" s="1310">
        <v>1336732</v>
      </c>
      <c r="O404" s="1311">
        <f t="shared" si="11"/>
        <v>138640</v>
      </c>
    </row>
    <row r="405" spans="1:15">
      <c r="A405" s="1376">
        <v>405</v>
      </c>
      <c r="B405" s="1286"/>
      <c r="C405" s="1286"/>
      <c r="D405" s="1376"/>
      <c r="E405" s="546"/>
      <c r="F405" s="1354" t="s">
        <v>1070</v>
      </c>
      <c r="G405" s="1308" t="s">
        <v>1305</v>
      </c>
      <c r="H405" s="1354" t="s">
        <v>270</v>
      </c>
      <c r="I405" s="1376"/>
      <c r="J405" s="1296" t="s">
        <v>79</v>
      </c>
      <c r="K405" s="1434" t="s">
        <v>1156</v>
      </c>
      <c r="L405" s="1304"/>
      <c r="M405" s="1309" t="s">
        <v>1381</v>
      </c>
      <c r="N405" s="1310" t="s">
        <v>1381</v>
      </c>
      <c r="O405" s="1311" t="str">
        <f t="shared" si="11"/>
        <v xml:space="preserve">- </v>
      </c>
    </row>
    <row r="406" spans="1:15">
      <c r="A406" s="1376">
        <v>406</v>
      </c>
      <c r="B406" s="1286"/>
      <c r="C406" s="1286"/>
      <c r="D406" s="1376"/>
      <c r="E406" s="546"/>
      <c r="F406" s="1354" t="s">
        <v>1070</v>
      </c>
      <c r="G406" s="1308" t="s">
        <v>1305</v>
      </c>
      <c r="H406" s="1354" t="s">
        <v>270</v>
      </c>
      <c r="I406" s="1376"/>
      <c r="J406" s="1296" t="s">
        <v>79</v>
      </c>
      <c r="K406" s="1434" t="s">
        <v>767</v>
      </c>
      <c r="L406" s="1304"/>
      <c r="M406" s="1309">
        <v>505</v>
      </c>
      <c r="N406" s="1310">
        <v>576</v>
      </c>
      <c r="O406" s="1311">
        <f t="shared" si="11"/>
        <v>71</v>
      </c>
    </row>
    <row r="407" spans="1:15">
      <c r="A407" s="1376">
        <v>407</v>
      </c>
      <c r="B407" s="1286"/>
      <c r="C407" s="1286"/>
      <c r="D407" s="1376"/>
      <c r="E407" s="546"/>
      <c r="F407" s="1354" t="s">
        <v>1070</v>
      </c>
      <c r="G407" s="1308" t="s">
        <v>1305</v>
      </c>
      <c r="H407" s="1354" t="s">
        <v>270</v>
      </c>
      <c r="I407" s="1376"/>
      <c r="J407" s="1296" t="s">
        <v>79</v>
      </c>
      <c r="K407" s="1434" t="s">
        <v>570</v>
      </c>
      <c r="L407" s="1304"/>
      <c r="M407" s="1309" t="s">
        <v>1381</v>
      </c>
      <c r="N407" s="1310" t="s">
        <v>1381</v>
      </c>
      <c r="O407" s="1311" t="str">
        <f t="shared" si="11"/>
        <v xml:space="preserve">- </v>
      </c>
    </row>
    <row r="408" spans="1:15">
      <c r="A408" s="1376">
        <v>408</v>
      </c>
      <c r="B408" s="1286"/>
      <c r="C408" s="1286"/>
      <c r="D408" s="1376"/>
      <c r="E408" s="546"/>
      <c r="F408" s="1354" t="s">
        <v>1070</v>
      </c>
      <c r="G408" s="1308" t="s">
        <v>1305</v>
      </c>
      <c r="H408" s="1354" t="s">
        <v>270</v>
      </c>
      <c r="I408" s="1376"/>
      <c r="J408" s="1296" t="s">
        <v>79</v>
      </c>
      <c r="K408" s="1434" t="s">
        <v>571</v>
      </c>
      <c r="L408" s="1304"/>
      <c r="M408" s="1309">
        <v>83160</v>
      </c>
      <c r="N408" s="1310">
        <v>103331</v>
      </c>
      <c r="O408" s="1311">
        <f t="shared" si="11"/>
        <v>20171</v>
      </c>
    </row>
    <row r="409" spans="1:15">
      <c r="A409" s="1376">
        <v>409</v>
      </c>
      <c r="B409" s="1286"/>
      <c r="C409" s="1286"/>
      <c r="D409" s="1376"/>
      <c r="E409" s="546"/>
      <c r="F409" s="1354" t="s">
        <v>1070</v>
      </c>
      <c r="G409" s="1308" t="s">
        <v>1305</v>
      </c>
      <c r="H409" s="1354" t="s">
        <v>270</v>
      </c>
      <c r="I409" s="1376"/>
      <c r="J409" s="1296" t="s">
        <v>79</v>
      </c>
      <c r="K409" s="1434" t="s">
        <v>783</v>
      </c>
      <c r="L409" s="1304"/>
      <c r="M409" s="1309" t="s">
        <v>1381</v>
      </c>
      <c r="N409" s="1310" t="s">
        <v>1381</v>
      </c>
      <c r="O409" s="1311" t="str">
        <f t="shared" si="11"/>
        <v xml:space="preserve">- </v>
      </c>
    </row>
    <row r="410" spans="1:15">
      <c r="A410" s="1376">
        <v>410</v>
      </c>
      <c r="B410" s="1286"/>
      <c r="C410" s="1286"/>
      <c r="D410" s="1376"/>
      <c r="E410" s="546"/>
      <c r="F410" s="1354" t="s">
        <v>1070</v>
      </c>
      <c r="G410" s="1308" t="s">
        <v>1305</v>
      </c>
      <c r="H410" s="1354" t="s">
        <v>270</v>
      </c>
      <c r="I410" s="1376"/>
      <c r="J410" s="1296" t="s">
        <v>79</v>
      </c>
      <c r="K410" s="1434" t="s">
        <v>831</v>
      </c>
      <c r="L410" s="1304"/>
      <c r="M410" s="1309">
        <v>3743</v>
      </c>
      <c r="N410" s="1310">
        <v>8883</v>
      </c>
      <c r="O410" s="1311">
        <f t="shared" si="11"/>
        <v>5140</v>
      </c>
    </row>
    <row r="411" spans="1:15">
      <c r="A411" s="1376">
        <v>411</v>
      </c>
      <c r="B411" s="1286"/>
      <c r="C411" s="1286"/>
      <c r="D411" s="1376"/>
      <c r="E411" s="546"/>
      <c r="F411" s="1354" t="s">
        <v>1070</v>
      </c>
      <c r="G411" s="1308" t="s">
        <v>1305</v>
      </c>
      <c r="H411" s="1354" t="s">
        <v>270</v>
      </c>
      <c r="I411" s="1376"/>
      <c r="J411" s="1296" t="s">
        <v>79</v>
      </c>
      <c r="K411" s="1434" t="s">
        <v>1104</v>
      </c>
      <c r="L411" s="1304"/>
      <c r="M411" s="1309" t="s">
        <v>1381</v>
      </c>
      <c r="N411" s="1310" t="s">
        <v>1381</v>
      </c>
      <c r="O411" s="1311" t="str">
        <f t="shared" si="11"/>
        <v xml:space="preserve">- </v>
      </c>
    </row>
    <row r="412" spans="1:15">
      <c r="A412" s="1376">
        <v>412</v>
      </c>
      <c r="B412" s="1286"/>
      <c r="C412" s="1286"/>
      <c r="D412" s="1376"/>
      <c r="E412" s="546"/>
      <c r="F412" s="1354" t="s">
        <v>1070</v>
      </c>
      <c r="G412" s="1308" t="s">
        <v>1305</v>
      </c>
      <c r="H412" s="1354" t="s">
        <v>270</v>
      </c>
      <c r="I412" s="1376"/>
      <c r="J412" s="1296" t="s">
        <v>79</v>
      </c>
      <c r="K412" s="1434" t="s">
        <v>832</v>
      </c>
      <c r="L412" s="1304"/>
      <c r="M412" s="1309" t="s">
        <v>1381</v>
      </c>
      <c r="N412" s="1310" t="s">
        <v>1381</v>
      </c>
      <c r="O412" s="1311" t="str">
        <f t="shared" si="11"/>
        <v xml:space="preserve">- </v>
      </c>
    </row>
    <row r="413" spans="1:15">
      <c r="A413" s="1376">
        <v>413</v>
      </c>
      <c r="B413" s="1286"/>
      <c r="C413" s="1286"/>
      <c r="D413" s="1376"/>
      <c r="E413" s="546"/>
      <c r="F413" s="1354" t="s">
        <v>1070</v>
      </c>
      <c r="G413" s="1308" t="s">
        <v>1305</v>
      </c>
      <c r="H413" s="1354" t="s">
        <v>270</v>
      </c>
      <c r="I413" s="1376"/>
      <c r="J413" s="1296" t="s">
        <v>79</v>
      </c>
      <c r="K413" s="1434" t="s">
        <v>1309</v>
      </c>
      <c r="L413" s="1304"/>
      <c r="M413" s="1309" t="s">
        <v>1381</v>
      </c>
      <c r="N413" s="1310" t="s">
        <v>1381</v>
      </c>
      <c r="O413" s="1311" t="str">
        <f t="shared" si="11"/>
        <v xml:space="preserve">- </v>
      </c>
    </row>
    <row r="414" spans="1:15" ht="14.25">
      <c r="A414" s="1376">
        <v>414</v>
      </c>
      <c r="B414" s="1286"/>
      <c r="C414" s="1286"/>
      <c r="D414" s="1376"/>
      <c r="E414" s="1403"/>
      <c r="F414" s="1354" t="s">
        <v>1070</v>
      </c>
      <c r="G414" s="1308" t="s">
        <v>1305</v>
      </c>
      <c r="H414" s="1354" t="s">
        <v>270</v>
      </c>
      <c r="I414" s="1376"/>
      <c r="J414" s="1296" t="s">
        <v>79</v>
      </c>
      <c r="K414" s="1434" t="s">
        <v>833</v>
      </c>
      <c r="L414" s="1304"/>
      <c r="M414" s="1309">
        <v>177239</v>
      </c>
      <c r="N414" s="1310">
        <v>233541</v>
      </c>
      <c r="O414" s="1311">
        <f t="shared" si="11"/>
        <v>56302</v>
      </c>
    </row>
    <row r="415" spans="1:15">
      <c r="A415" s="1376">
        <v>415</v>
      </c>
      <c r="B415" s="1286"/>
      <c r="C415" s="1286"/>
      <c r="D415" s="1376"/>
      <c r="E415" s="929"/>
      <c r="F415" s="1308" t="s">
        <v>1167</v>
      </c>
      <c r="G415" s="1354" t="s">
        <v>1305</v>
      </c>
      <c r="H415" s="1354" t="s">
        <v>270</v>
      </c>
      <c r="I415" s="1376"/>
      <c r="J415" s="1296" t="s">
        <v>79</v>
      </c>
      <c r="K415" s="1435" t="s">
        <v>1310</v>
      </c>
      <c r="L415" s="1304"/>
      <c r="M415" s="1309">
        <v>2712</v>
      </c>
      <c r="N415" s="1310">
        <v>2950</v>
      </c>
      <c r="O415" s="1311">
        <f t="shared" si="11"/>
        <v>238</v>
      </c>
    </row>
    <row r="416" spans="1:15">
      <c r="A416" s="1376">
        <v>416</v>
      </c>
      <c r="B416" s="1286"/>
      <c r="C416" s="1286"/>
      <c r="D416" s="1376"/>
      <c r="E416" s="929"/>
      <c r="F416" s="1354" t="s">
        <v>1070</v>
      </c>
      <c r="G416" s="1308" t="s">
        <v>1305</v>
      </c>
      <c r="H416" s="1354" t="s">
        <v>270</v>
      </c>
      <c r="I416" s="1376"/>
      <c r="J416" s="1296" t="s">
        <v>79</v>
      </c>
      <c r="K416" s="1436" t="s">
        <v>1172</v>
      </c>
      <c r="L416" s="1304"/>
      <c r="M416" s="1309" t="s">
        <v>1381</v>
      </c>
      <c r="N416" s="1310" t="s">
        <v>1381</v>
      </c>
      <c r="O416" s="1311" t="str">
        <f t="shared" si="11"/>
        <v xml:space="preserve">- </v>
      </c>
    </row>
    <row r="417" spans="1:15">
      <c r="A417" s="1376">
        <v>417</v>
      </c>
      <c r="B417" s="1286"/>
      <c r="C417" s="1286"/>
      <c r="D417" s="1376"/>
      <c r="E417" s="929"/>
      <c r="F417" s="1354" t="s">
        <v>1070</v>
      </c>
      <c r="G417" s="1308" t="s">
        <v>1305</v>
      </c>
      <c r="H417" s="1354" t="s">
        <v>270</v>
      </c>
      <c r="I417" s="1376"/>
      <c r="J417" s="1296" t="s">
        <v>79</v>
      </c>
      <c r="K417" s="1436" t="s">
        <v>1173</v>
      </c>
      <c r="L417" s="1304"/>
      <c r="M417" s="1309" t="s">
        <v>1381</v>
      </c>
      <c r="N417" s="1310" t="s">
        <v>1381</v>
      </c>
      <c r="O417" s="1311" t="str">
        <f t="shared" si="11"/>
        <v xml:space="preserve">- </v>
      </c>
    </row>
    <row r="418" spans="1:15">
      <c r="A418" s="1376">
        <v>418</v>
      </c>
      <c r="B418" s="1286"/>
      <c r="C418" s="1286"/>
      <c r="D418" s="1376"/>
      <c r="E418" s="929"/>
      <c r="F418" s="1354" t="s">
        <v>1070</v>
      </c>
      <c r="G418" s="1308" t="s">
        <v>1305</v>
      </c>
      <c r="H418" s="1354" t="s">
        <v>270</v>
      </c>
      <c r="I418" s="1376"/>
      <c r="J418" s="1296" t="s">
        <v>79</v>
      </c>
      <c r="K418" s="1436" t="s">
        <v>1174</v>
      </c>
      <c r="L418" s="1304"/>
      <c r="M418" s="1309" t="s">
        <v>1381</v>
      </c>
      <c r="N418" s="1310" t="s">
        <v>1381</v>
      </c>
      <c r="O418" s="1311" t="str">
        <f t="shared" si="11"/>
        <v xml:space="preserve">- </v>
      </c>
    </row>
    <row r="419" spans="1:15">
      <c r="A419" s="1376">
        <v>419</v>
      </c>
      <c r="B419" s="1286"/>
      <c r="C419" s="1286"/>
      <c r="D419" s="1376"/>
      <c r="E419" s="929"/>
      <c r="F419" s="1354" t="s">
        <v>1070</v>
      </c>
      <c r="G419" s="1308" t="s">
        <v>1305</v>
      </c>
      <c r="H419" s="1354" t="s">
        <v>270</v>
      </c>
      <c r="I419" s="1376"/>
      <c r="J419" s="1296" t="s">
        <v>79</v>
      </c>
      <c r="K419" s="1436" t="s">
        <v>1175</v>
      </c>
      <c r="L419" s="1304"/>
      <c r="M419" s="1309">
        <v>190</v>
      </c>
      <c r="N419" s="1310">
        <v>152</v>
      </c>
      <c r="O419" s="1311">
        <f t="shared" ref="O419:O421" si="12">IF(SUM(N419)-SUM(M419)=0,"- ",SUM(N419)-SUM(M419))</f>
        <v>-38</v>
      </c>
    </row>
    <row r="420" spans="1:15">
      <c r="A420" s="1376">
        <v>420</v>
      </c>
      <c r="B420" s="1286"/>
      <c r="C420" s="1286"/>
      <c r="D420" s="1376"/>
      <c r="E420" s="929"/>
      <c r="F420" s="1354" t="s">
        <v>1070</v>
      </c>
      <c r="G420" s="1308" t="s">
        <v>1305</v>
      </c>
      <c r="H420" s="1354" t="s">
        <v>270</v>
      </c>
      <c r="I420" s="1376"/>
      <c r="J420" s="1296" t="s">
        <v>79</v>
      </c>
      <c r="K420" s="1436" t="s">
        <v>1311</v>
      </c>
      <c r="L420" s="1304"/>
      <c r="M420" s="1309">
        <v>727</v>
      </c>
      <c r="N420" s="1310">
        <v>732</v>
      </c>
      <c r="O420" s="1311">
        <f t="shared" si="12"/>
        <v>5</v>
      </c>
    </row>
    <row r="421" spans="1:15">
      <c r="A421" s="1376">
        <v>421</v>
      </c>
      <c r="B421" s="1286"/>
      <c r="C421" s="1286"/>
      <c r="D421" s="1376"/>
      <c r="E421" s="929"/>
      <c r="F421" s="1354" t="s">
        <v>1070</v>
      </c>
      <c r="G421" s="1308" t="s">
        <v>1305</v>
      </c>
      <c r="H421" s="1354" t="s">
        <v>270</v>
      </c>
      <c r="I421" s="1376"/>
      <c r="J421" s="1296" t="s">
        <v>79</v>
      </c>
      <c r="K421" s="1437" t="s">
        <v>1312</v>
      </c>
      <c r="L421" s="1304"/>
      <c r="M421" s="1309">
        <v>1795</v>
      </c>
      <c r="N421" s="1310">
        <v>2066</v>
      </c>
      <c r="O421" s="1311">
        <f t="shared" si="12"/>
        <v>271</v>
      </c>
    </row>
    <row r="422" spans="1:15">
      <c r="A422" s="1376">
        <v>422</v>
      </c>
      <c r="B422" s="1286"/>
      <c r="C422" s="1286"/>
      <c r="D422" s="1376"/>
      <c r="E422" s="929"/>
      <c r="F422" s="1354" t="s">
        <v>1070</v>
      </c>
      <c r="G422" s="1308" t="s">
        <v>1305</v>
      </c>
      <c r="H422" s="1354" t="s">
        <v>270</v>
      </c>
      <c r="I422" s="1376"/>
      <c r="J422" s="1296" t="s">
        <v>79</v>
      </c>
      <c r="K422" s="1356" t="s">
        <v>1169</v>
      </c>
      <c r="L422" s="1304"/>
      <c r="M422" s="1357" t="s">
        <v>1176</v>
      </c>
      <c r="N422" s="1358" t="s">
        <v>1176</v>
      </c>
      <c r="O422" s="1359"/>
    </row>
    <row r="423" spans="1:15">
      <c r="A423" s="1376">
        <v>423</v>
      </c>
      <c r="B423" s="1286"/>
      <c r="C423" s="1286"/>
      <c r="D423" s="1376"/>
      <c r="E423" s="929"/>
      <c r="F423" s="1354" t="s">
        <v>1070</v>
      </c>
      <c r="G423" s="1308" t="s">
        <v>1305</v>
      </c>
      <c r="H423" s="1354" t="s">
        <v>270</v>
      </c>
      <c r="I423" s="1376"/>
      <c r="J423" s="1296" t="s">
        <v>79</v>
      </c>
      <c r="K423" s="1356" t="s">
        <v>79</v>
      </c>
      <c r="L423" s="1304"/>
      <c r="M423" s="1360">
        <v>1140</v>
      </c>
      <c r="N423" s="1310">
        <v>1296</v>
      </c>
      <c r="O423" s="1361"/>
    </row>
    <row r="424" spans="1:15">
      <c r="A424" s="1376">
        <v>424</v>
      </c>
      <c r="B424" s="1286"/>
      <c r="C424" s="1286"/>
      <c r="D424" s="1376"/>
      <c r="E424" s="929"/>
      <c r="F424" s="1354" t="s">
        <v>1070</v>
      </c>
      <c r="G424" s="1308" t="s">
        <v>1305</v>
      </c>
      <c r="H424" s="1354" t="s">
        <v>270</v>
      </c>
      <c r="I424" s="1376"/>
      <c r="J424" s="1296" t="s">
        <v>79</v>
      </c>
      <c r="K424" s="1356" t="s">
        <v>79</v>
      </c>
      <c r="L424" s="1304"/>
      <c r="M424" s="1357" t="s">
        <v>1177</v>
      </c>
      <c r="N424" s="1358" t="s">
        <v>1177</v>
      </c>
      <c r="O424" s="1359"/>
    </row>
    <row r="425" spans="1:15">
      <c r="A425" s="1376">
        <v>425</v>
      </c>
      <c r="B425" s="1286"/>
      <c r="C425" s="1286"/>
      <c r="D425" s="1376"/>
      <c r="E425" s="929"/>
      <c r="F425" s="1354" t="s">
        <v>1070</v>
      </c>
      <c r="G425" s="1308" t="s">
        <v>1305</v>
      </c>
      <c r="H425" s="1354" t="s">
        <v>270</v>
      </c>
      <c r="I425" s="1376"/>
      <c r="J425" s="1296" t="s">
        <v>79</v>
      </c>
      <c r="K425" s="1356" t="s">
        <v>79</v>
      </c>
      <c r="L425" s="1304"/>
      <c r="M425" s="1360">
        <v>634</v>
      </c>
      <c r="N425" s="1310">
        <v>746</v>
      </c>
      <c r="O425" s="1361"/>
    </row>
    <row r="426" spans="1:15">
      <c r="A426" s="1376">
        <v>426</v>
      </c>
      <c r="B426" s="1286"/>
      <c r="C426" s="1286"/>
      <c r="D426" s="1376"/>
      <c r="E426" s="929"/>
      <c r="F426" s="1354" t="s">
        <v>1070</v>
      </c>
      <c r="G426" s="1308" t="s">
        <v>1305</v>
      </c>
      <c r="H426" s="1354" t="s">
        <v>270</v>
      </c>
      <c r="I426" s="1376"/>
      <c r="J426" s="1296" t="s">
        <v>79</v>
      </c>
      <c r="K426" s="1356" t="s">
        <v>79</v>
      </c>
      <c r="L426" s="1304"/>
      <c r="M426" s="1357" t="s">
        <v>1178</v>
      </c>
      <c r="N426" s="1358" t="s">
        <v>1178</v>
      </c>
      <c r="O426" s="1359"/>
    </row>
    <row r="427" spans="1:15">
      <c r="A427" s="1376">
        <v>427</v>
      </c>
      <c r="B427" s="1286"/>
      <c r="C427" s="1286"/>
      <c r="D427" s="1376"/>
      <c r="E427" s="929"/>
      <c r="F427" s="1354" t="s">
        <v>1070</v>
      </c>
      <c r="G427" s="1308" t="s">
        <v>1305</v>
      </c>
      <c r="H427" s="1354" t="s">
        <v>270</v>
      </c>
      <c r="I427" s="1376"/>
      <c r="J427" s="1296" t="s">
        <v>79</v>
      </c>
      <c r="K427" s="1356" t="s">
        <v>79</v>
      </c>
      <c r="L427" s="1304"/>
      <c r="M427" s="1360">
        <v>21</v>
      </c>
      <c r="N427" s="1310">
        <v>24</v>
      </c>
      <c r="O427" s="1361"/>
    </row>
    <row r="428" spans="1:15">
      <c r="A428" s="1376">
        <v>428</v>
      </c>
      <c r="B428" s="1286"/>
      <c r="C428" s="1286"/>
      <c r="D428" s="1376"/>
      <c r="E428" s="929"/>
      <c r="F428" s="1354" t="s">
        <v>1070</v>
      </c>
      <c r="G428" s="1308" t="s">
        <v>1305</v>
      </c>
      <c r="H428" s="1354" t="s">
        <v>270</v>
      </c>
      <c r="I428" s="1376"/>
      <c r="J428" s="1296" t="s">
        <v>79</v>
      </c>
      <c r="K428" s="1356" t="s">
        <v>79</v>
      </c>
      <c r="L428" s="1304"/>
      <c r="M428" s="1357" t="s">
        <v>1381</v>
      </c>
      <c r="N428" s="1358" t="s">
        <v>1381</v>
      </c>
      <c r="O428" s="1359"/>
    </row>
    <row r="429" spans="1:15">
      <c r="A429" s="1376">
        <v>429</v>
      </c>
      <c r="B429" s="1286"/>
      <c r="C429" s="1286"/>
      <c r="D429" s="1376"/>
      <c r="E429" s="929"/>
      <c r="F429" s="1354" t="s">
        <v>1070</v>
      </c>
      <c r="G429" s="1308" t="s">
        <v>1305</v>
      </c>
      <c r="H429" s="1354" t="s">
        <v>270</v>
      </c>
      <c r="I429" s="1376"/>
      <c r="J429" s="1296" t="s">
        <v>79</v>
      </c>
      <c r="K429" s="1356" t="s">
        <v>79</v>
      </c>
      <c r="L429" s="1304"/>
      <c r="M429" s="1360" t="s">
        <v>1381</v>
      </c>
      <c r="N429" s="1310" t="s">
        <v>1381</v>
      </c>
      <c r="O429" s="1361"/>
    </row>
    <row r="430" spans="1:15">
      <c r="A430" s="1376">
        <v>430</v>
      </c>
      <c r="B430" s="1286"/>
      <c r="C430" s="1286"/>
      <c r="D430" s="1376"/>
      <c r="E430" s="929"/>
      <c r="F430" s="1354" t="s">
        <v>1070</v>
      </c>
      <c r="G430" s="1308" t="s">
        <v>1305</v>
      </c>
      <c r="H430" s="1354" t="s">
        <v>270</v>
      </c>
      <c r="I430" s="1376"/>
      <c r="J430" s="1296" t="s">
        <v>79</v>
      </c>
      <c r="K430" s="1356" t="s">
        <v>79</v>
      </c>
      <c r="L430" s="1304"/>
      <c r="M430" s="1357" t="s">
        <v>1381</v>
      </c>
      <c r="N430" s="1358" t="s">
        <v>1381</v>
      </c>
      <c r="O430" s="1359"/>
    </row>
    <row r="431" spans="1:15">
      <c r="A431" s="1376">
        <v>431</v>
      </c>
      <c r="B431" s="1286"/>
      <c r="C431" s="1286"/>
      <c r="D431" s="1376"/>
      <c r="E431" s="929"/>
      <c r="F431" s="1354" t="s">
        <v>1070</v>
      </c>
      <c r="G431" s="1308" t="s">
        <v>1305</v>
      </c>
      <c r="H431" s="1354" t="s">
        <v>270</v>
      </c>
      <c r="I431" s="1376"/>
      <c r="J431" s="1296" t="s">
        <v>79</v>
      </c>
      <c r="K431" s="1356" t="s">
        <v>79</v>
      </c>
      <c r="L431" s="1304"/>
      <c r="M431" s="1360" t="s">
        <v>1381</v>
      </c>
      <c r="N431" s="1310" t="s">
        <v>1381</v>
      </c>
      <c r="O431" s="1361"/>
    </row>
    <row r="432" spans="1:15">
      <c r="A432" s="1376">
        <v>432</v>
      </c>
      <c r="B432" s="1286"/>
      <c r="C432" s="1286"/>
      <c r="D432" s="1376"/>
      <c r="F432" s="1354" t="s">
        <v>1070</v>
      </c>
      <c r="G432" s="1308" t="s">
        <v>1305</v>
      </c>
      <c r="H432" s="1354" t="s">
        <v>270</v>
      </c>
      <c r="I432" s="1376"/>
      <c r="J432" s="1296" t="s">
        <v>79</v>
      </c>
      <c r="K432" s="1356" t="s">
        <v>79</v>
      </c>
      <c r="L432" s="1304"/>
      <c r="M432" s="1357" t="s">
        <v>1381</v>
      </c>
      <c r="N432" s="1358" t="s">
        <v>1381</v>
      </c>
      <c r="O432" s="1359"/>
    </row>
    <row r="433" spans="1:15">
      <c r="A433" s="1376">
        <v>433</v>
      </c>
      <c r="B433" s="1286"/>
      <c r="C433" s="1286"/>
      <c r="D433" s="1376"/>
      <c r="E433" s="929"/>
      <c r="F433" s="1354" t="s">
        <v>1070</v>
      </c>
      <c r="G433" s="1308" t="s">
        <v>1305</v>
      </c>
      <c r="H433" s="1354" t="s">
        <v>270</v>
      </c>
      <c r="I433" s="1376"/>
      <c r="J433" s="1296" t="s">
        <v>79</v>
      </c>
      <c r="K433" s="1356" t="s">
        <v>79</v>
      </c>
      <c r="L433" s="1304"/>
      <c r="M433" s="1360" t="s">
        <v>1381</v>
      </c>
      <c r="N433" s="1310" t="s">
        <v>1381</v>
      </c>
      <c r="O433" s="1361"/>
    </row>
    <row r="434" spans="1:15">
      <c r="A434" s="1376">
        <v>434</v>
      </c>
      <c r="B434" s="1286"/>
      <c r="C434" s="1286"/>
      <c r="D434" s="1376"/>
      <c r="E434" s="929"/>
      <c r="F434" s="1354" t="s">
        <v>1070</v>
      </c>
      <c r="G434" s="1308" t="s">
        <v>1305</v>
      </c>
      <c r="H434" s="1354" t="s">
        <v>270</v>
      </c>
      <c r="I434" s="1376"/>
      <c r="J434" s="1296" t="s">
        <v>79</v>
      </c>
      <c r="K434" s="1363" t="s">
        <v>1183</v>
      </c>
      <c r="L434" s="1304"/>
      <c r="M434" s="1357" t="s">
        <v>1381</v>
      </c>
      <c r="N434" s="1358" t="s">
        <v>1381</v>
      </c>
      <c r="O434" s="1359"/>
    </row>
    <row r="435" spans="1:15">
      <c r="A435" s="1376">
        <v>435</v>
      </c>
      <c r="B435" s="1286"/>
      <c r="C435" s="1286"/>
      <c r="D435" s="1376"/>
      <c r="E435" s="929"/>
      <c r="F435" s="1354" t="s">
        <v>1070</v>
      </c>
      <c r="G435" s="1308" t="s">
        <v>1305</v>
      </c>
      <c r="H435" s="1354" t="s">
        <v>270</v>
      </c>
      <c r="I435" s="1376"/>
      <c r="J435" s="1296" t="s">
        <v>79</v>
      </c>
      <c r="K435" s="1438" t="s">
        <v>79</v>
      </c>
      <c r="L435" s="1304"/>
      <c r="M435" s="1360" t="s">
        <v>1381</v>
      </c>
      <c r="N435" s="1310" t="s">
        <v>1381</v>
      </c>
      <c r="O435" s="1361"/>
    </row>
    <row r="436" spans="1:15">
      <c r="A436" s="1376">
        <v>436</v>
      </c>
      <c r="B436" s="1286"/>
      <c r="C436" s="1286"/>
      <c r="D436" s="1376"/>
      <c r="E436" s="929"/>
      <c r="F436" s="1354" t="s">
        <v>1070</v>
      </c>
      <c r="G436" s="1308" t="s">
        <v>1305</v>
      </c>
      <c r="H436" s="1354" t="s">
        <v>270</v>
      </c>
      <c r="I436" s="1376"/>
      <c r="J436" s="1296" t="s">
        <v>79</v>
      </c>
      <c r="K436" s="1434" t="s">
        <v>1184</v>
      </c>
      <c r="L436" s="1304"/>
      <c r="M436" s="1309">
        <v>34858</v>
      </c>
      <c r="N436" s="1310">
        <v>30595</v>
      </c>
      <c r="O436" s="1311">
        <f t="shared" ref="O436:O440" si="13">IF(SUM(N436)-SUM(M436)=0,"- ",SUM(N436)-SUM(M436))</f>
        <v>-4263</v>
      </c>
    </row>
    <row r="437" spans="1:15">
      <c r="A437" s="1376">
        <v>437</v>
      </c>
      <c r="B437" s="1286"/>
      <c r="C437" s="1286"/>
      <c r="D437" s="1376"/>
      <c r="E437" s="929"/>
      <c r="F437" s="1354" t="s">
        <v>1070</v>
      </c>
      <c r="G437" s="1308" t="s">
        <v>1305</v>
      </c>
      <c r="H437" s="1354" t="s">
        <v>270</v>
      </c>
      <c r="I437" s="1376"/>
      <c r="J437" s="1296" t="s">
        <v>79</v>
      </c>
      <c r="K437" s="1434" t="s">
        <v>1185</v>
      </c>
      <c r="L437" s="1304"/>
      <c r="M437" s="1309">
        <v>10470</v>
      </c>
      <c r="N437" s="1310">
        <v>10407</v>
      </c>
      <c r="O437" s="1311">
        <f t="shared" si="13"/>
        <v>-63</v>
      </c>
    </row>
    <row r="438" spans="1:15">
      <c r="A438" s="1376">
        <v>438</v>
      </c>
      <c r="B438" s="1286"/>
      <c r="C438" s="1286"/>
      <c r="D438" s="1376"/>
      <c r="E438" s="929"/>
      <c r="F438" s="1354" t="s">
        <v>1070</v>
      </c>
      <c r="G438" s="1308" t="s">
        <v>1305</v>
      </c>
      <c r="H438" s="1354" t="s">
        <v>270</v>
      </c>
      <c r="I438" s="1376"/>
      <c r="J438" s="1296" t="s">
        <v>79</v>
      </c>
      <c r="K438" s="1434" t="s">
        <v>1186</v>
      </c>
      <c r="L438" s="1304"/>
      <c r="M438" s="1309" t="s">
        <v>1381</v>
      </c>
      <c r="N438" s="1310" t="s">
        <v>1381</v>
      </c>
      <c r="O438" s="1311" t="str">
        <f t="shared" si="13"/>
        <v xml:space="preserve">- </v>
      </c>
    </row>
    <row r="439" spans="1:15">
      <c r="A439" s="1376">
        <v>439</v>
      </c>
      <c r="B439" s="1286"/>
      <c r="C439" s="1286"/>
      <c r="D439" s="1376"/>
      <c r="E439" s="929"/>
      <c r="F439" s="1354" t="s">
        <v>1070</v>
      </c>
      <c r="G439" s="1308" t="s">
        <v>1305</v>
      </c>
      <c r="H439" s="1354" t="s">
        <v>270</v>
      </c>
      <c r="I439" s="1376"/>
      <c r="J439" s="1296" t="s">
        <v>79</v>
      </c>
      <c r="K439" s="1439" t="s">
        <v>1187</v>
      </c>
      <c r="L439" s="1304"/>
      <c r="M439" s="1318">
        <v>32388</v>
      </c>
      <c r="N439" s="1319">
        <v>25771</v>
      </c>
      <c r="O439" s="1320">
        <f t="shared" si="13"/>
        <v>-6617</v>
      </c>
    </row>
    <row r="440" spans="1:15">
      <c r="A440" s="1376">
        <v>440</v>
      </c>
      <c r="B440" s="1286"/>
      <c r="C440" s="1286"/>
      <c r="D440" s="1376"/>
      <c r="E440" s="929"/>
      <c r="F440" s="1354" t="s">
        <v>1070</v>
      </c>
      <c r="G440" s="1308" t="s">
        <v>1305</v>
      </c>
      <c r="H440" s="1354" t="s">
        <v>270</v>
      </c>
      <c r="I440" s="1376"/>
      <c r="J440" s="1296" t="s">
        <v>79</v>
      </c>
      <c r="K440" s="1440" t="s">
        <v>1188</v>
      </c>
      <c r="L440" s="1304"/>
      <c r="M440" s="1426">
        <v>16856412</v>
      </c>
      <c r="N440" s="1427">
        <v>18045673</v>
      </c>
      <c r="O440" s="1428">
        <f t="shared" si="13"/>
        <v>1189261</v>
      </c>
    </row>
    <row r="441" spans="1:15">
      <c r="A441" s="1376">
        <v>441</v>
      </c>
      <c r="B441" s="1286"/>
      <c r="C441" s="1286"/>
      <c r="D441" s="1376"/>
      <c r="E441" s="929"/>
      <c r="F441" s="1354" t="s">
        <v>1070</v>
      </c>
      <c r="G441" s="1308" t="s">
        <v>1305</v>
      </c>
      <c r="H441" s="1354" t="s">
        <v>270</v>
      </c>
      <c r="I441" s="1376"/>
      <c r="J441" s="1296" t="s">
        <v>79</v>
      </c>
      <c r="K441" s="1441" t="s">
        <v>1189</v>
      </c>
      <c r="L441" s="1304"/>
      <c r="M441" s="1304" t="s">
        <v>79</v>
      </c>
      <c r="N441" s="1304" t="s">
        <v>79</v>
      </c>
      <c r="O441" s="1313"/>
    </row>
    <row r="442" spans="1:15">
      <c r="A442" s="1376">
        <v>442</v>
      </c>
      <c r="B442" s="1286"/>
      <c r="C442" s="1286"/>
      <c r="D442" s="1376"/>
      <c r="E442" s="929"/>
      <c r="F442" s="1354" t="s">
        <v>1070</v>
      </c>
      <c r="G442" s="1308" t="s">
        <v>1305</v>
      </c>
      <c r="H442" s="1354" t="s">
        <v>270</v>
      </c>
      <c r="I442" s="1376"/>
      <c r="J442" s="1296" t="s">
        <v>79</v>
      </c>
      <c r="K442" s="1442" t="s">
        <v>69</v>
      </c>
      <c r="L442" s="1304"/>
      <c r="M442" s="1339">
        <v>145069</v>
      </c>
      <c r="N442" s="1340">
        <v>145069</v>
      </c>
      <c r="O442" s="1341" t="str">
        <f t="shared" ref="O442:O463" si="14">IF(SUM(N442)-SUM(M442)=0,"- ",SUM(N442)-SUM(M442))</f>
        <v xml:space="preserve">- </v>
      </c>
    </row>
    <row r="443" spans="1:15">
      <c r="A443" s="1376">
        <v>443</v>
      </c>
      <c r="B443" s="1286"/>
      <c r="C443" s="1286"/>
      <c r="D443" s="1376"/>
      <c r="E443" s="929"/>
      <c r="F443" s="1354" t="s">
        <v>1070</v>
      </c>
      <c r="G443" s="1308" t="s">
        <v>1305</v>
      </c>
      <c r="H443" s="1354" t="s">
        <v>270</v>
      </c>
      <c r="I443" s="1376"/>
      <c r="J443" s="1296" t="s">
        <v>79</v>
      </c>
      <c r="K443" s="1374" t="s">
        <v>1313</v>
      </c>
      <c r="L443" s="1304"/>
      <c r="M443" s="820" t="s">
        <v>1381</v>
      </c>
      <c r="N443" s="1333" t="s">
        <v>1381</v>
      </c>
      <c r="O443" s="1334" t="str">
        <f t="shared" si="14"/>
        <v xml:space="preserve">- </v>
      </c>
    </row>
    <row r="444" spans="1:15">
      <c r="A444" s="1376">
        <v>444</v>
      </c>
      <c r="B444" s="1286"/>
      <c r="C444" s="1286"/>
      <c r="D444" s="1376"/>
      <c r="E444" s="929"/>
      <c r="F444" s="1354" t="s">
        <v>1070</v>
      </c>
      <c r="G444" s="1308" t="s">
        <v>1305</v>
      </c>
      <c r="H444" s="1354" t="s">
        <v>270</v>
      </c>
      <c r="I444" s="1376"/>
      <c r="J444" s="1296" t="s">
        <v>79</v>
      </c>
      <c r="K444" s="1374" t="s">
        <v>1192</v>
      </c>
      <c r="L444" s="1304"/>
      <c r="M444" s="1326" t="s">
        <v>1381</v>
      </c>
      <c r="N444" s="1327" t="s">
        <v>1381</v>
      </c>
      <c r="O444" s="1328" t="str">
        <f t="shared" si="14"/>
        <v xml:space="preserve">- </v>
      </c>
    </row>
    <row r="445" spans="1:15">
      <c r="A445" s="1376">
        <v>445</v>
      </c>
      <c r="B445" s="1286"/>
      <c r="C445" s="1286"/>
      <c r="D445" s="1376"/>
      <c r="E445" s="929"/>
      <c r="F445" s="1354" t="s">
        <v>1070</v>
      </c>
      <c r="G445" s="1308" t="s">
        <v>1305</v>
      </c>
      <c r="H445" s="1354" t="s">
        <v>270</v>
      </c>
      <c r="I445" s="1376"/>
      <c r="J445" s="1296" t="s">
        <v>79</v>
      </c>
      <c r="K445" s="1374" t="s">
        <v>1193</v>
      </c>
      <c r="L445" s="1304"/>
      <c r="M445" s="1326" t="s">
        <v>1381</v>
      </c>
      <c r="N445" s="1327" t="s">
        <v>1381</v>
      </c>
      <c r="O445" s="1328" t="str">
        <f t="shared" si="14"/>
        <v xml:space="preserve">- </v>
      </c>
    </row>
    <row r="446" spans="1:15">
      <c r="A446" s="1376">
        <v>446</v>
      </c>
      <c r="B446" s="1286"/>
      <c r="C446" s="1286"/>
      <c r="D446" s="1376"/>
      <c r="E446" s="929"/>
      <c r="F446" s="1354" t="s">
        <v>1070</v>
      </c>
      <c r="G446" s="1308" t="s">
        <v>1305</v>
      </c>
      <c r="H446" s="1354" t="s">
        <v>270</v>
      </c>
      <c r="I446" s="1376"/>
      <c r="J446" s="1296" t="s">
        <v>79</v>
      </c>
      <c r="K446" s="1374" t="s">
        <v>1194</v>
      </c>
      <c r="L446" s="1304"/>
      <c r="M446" s="1326" t="s">
        <v>1381</v>
      </c>
      <c r="N446" s="1327" t="s">
        <v>1381</v>
      </c>
      <c r="O446" s="1328" t="str">
        <f t="shared" si="14"/>
        <v xml:space="preserve">- </v>
      </c>
    </row>
    <row r="447" spans="1:15">
      <c r="A447" s="1376">
        <v>447</v>
      </c>
      <c r="B447" s="1286"/>
      <c r="C447" s="1286"/>
      <c r="D447" s="1376"/>
      <c r="E447" s="929"/>
      <c r="F447" s="1354" t="s">
        <v>1070</v>
      </c>
      <c r="G447" s="1308" t="s">
        <v>1305</v>
      </c>
      <c r="H447" s="1354" t="s">
        <v>270</v>
      </c>
      <c r="I447" s="1376"/>
      <c r="J447" s="1296" t="s">
        <v>79</v>
      </c>
      <c r="K447" s="1374" t="s">
        <v>70</v>
      </c>
      <c r="L447" s="1304"/>
      <c r="M447" s="820">
        <v>122134</v>
      </c>
      <c r="N447" s="1333">
        <v>122134</v>
      </c>
      <c r="O447" s="1334" t="str">
        <f t="shared" si="14"/>
        <v xml:space="preserve">- </v>
      </c>
    </row>
    <row r="448" spans="1:15">
      <c r="A448" s="1376">
        <v>448</v>
      </c>
      <c r="B448" s="1286"/>
      <c r="C448" s="1286"/>
      <c r="D448" s="1376"/>
      <c r="E448" s="929"/>
      <c r="F448" s="1354" t="s">
        <v>1070</v>
      </c>
      <c r="G448" s="1308" t="s">
        <v>1305</v>
      </c>
      <c r="H448" s="1354" t="s">
        <v>270</v>
      </c>
      <c r="I448" s="1376"/>
      <c r="J448" s="1296" t="s">
        <v>79</v>
      </c>
      <c r="K448" s="1374" t="s">
        <v>71</v>
      </c>
      <c r="L448" s="1304"/>
      <c r="M448" s="820">
        <v>676994</v>
      </c>
      <c r="N448" s="1333">
        <v>714455</v>
      </c>
      <c r="O448" s="1334">
        <f t="shared" si="14"/>
        <v>37461</v>
      </c>
    </row>
    <row r="449" spans="1:15">
      <c r="A449" s="1376">
        <v>449</v>
      </c>
      <c r="B449" s="1286"/>
      <c r="C449" s="1286"/>
      <c r="D449" s="1376"/>
      <c r="E449" s="929"/>
      <c r="F449" s="1354" t="s">
        <v>1070</v>
      </c>
      <c r="G449" s="1308" t="s">
        <v>1305</v>
      </c>
      <c r="H449" s="1354" t="s">
        <v>270</v>
      </c>
      <c r="I449" s="1376"/>
      <c r="J449" s="1296" t="s">
        <v>79</v>
      </c>
      <c r="K449" s="1374" t="s">
        <v>72</v>
      </c>
      <c r="L449" s="1304"/>
      <c r="M449" s="820">
        <v>-49121</v>
      </c>
      <c r="N449" s="1333">
        <v>-53108</v>
      </c>
      <c r="O449" s="1334">
        <f t="shared" si="14"/>
        <v>-3987</v>
      </c>
    </row>
    <row r="450" spans="1:15">
      <c r="A450" s="1376">
        <v>450</v>
      </c>
      <c r="B450" s="1286"/>
      <c r="C450" s="1286"/>
      <c r="D450" s="1376"/>
      <c r="E450" s="929"/>
      <c r="F450" s="1354" t="s">
        <v>1070</v>
      </c>
      <c r="G450" s="1308" t="s">
        <v>1305</v>
      </c>
      <c r="H450" s="1354" t="s">
        <v>270</v>
      </c>
      <c r="I450" s="1376"/>
      <c r="J450" s="1296" t="s">
        <v>79</v>
      </c>
      <c r="K450" s="1374" t="s">
        <v>1205</v>
      </c>
      <c r="L450" s="1304"/>
      <c r="M450" s="820" t="s">
        <v>1381</v>
      </c>
      <c r="N450" s="1333" t="s">
        <v>1381</v>
      </c>
      <c r="O450" s="1334" t="str">
        <f t="shared" si="14"/>
        <v xml:space="preserve">- </v>
      </c>
    </row>
    <row r="451" spans="1:15">
      <c r="A451" s="1376">
        <v>451</v>
      </c>
      <c r="B451" s="1286"/>
      <c r="C451" s="1286"/>
      <c r="D451" s="1376"/>
      <c r="E451" s="929"/>
      <c r="F451" s="1354" t="s">
        <v>1070</v>
      </c>
      <c r="G451" s="1308" t="s">
        <v>1305</v>
      </c>
      <c r="H451" s="1354" t="s">
        <v>270</v>
      </c>
      <c r="I451" s="1376"/>
      <c r="J451" s="1296" t="s">
        <v>79</v>
      </c>
      <c r="K451" s="1443" t="s">
        <v>1314</v>
      </c>
      <c r="L451" s="1304"/>
      <c r="M451" s="1444" t="s">
        <v>1381</v>
      </c>
      <c r="N451" s="1445" t="s">
        <v>1381</v>
      </c>
      <c r="O451" s="1446" t="str">
        <f t="shared" si="14"/>
        <v xml:space="preserve">- </v>
      </c>
    </row>
    <row r="452" spans="1:15">
      <c r="A452" s="1376">
        <v>452</v>
      </c>
      <c r="B452" s="1286"/>
      <c r="C452" s="1286"/>
      <c r="D452" s="1376"/>
      <c r="E452" s="929"/>
      <c r="F452" s="1354" t="s">
        <v>1070</v>
      </c>
      <c r="G452" s="1308" t="s">
        <v>1305</v>
      </c>
      <c r="H452" s="1354" t="s">
        <v>270</v>
      </c>
      <c r="I452" s="1376"/>
      <c r="J452" s="1296" t="s">
        <v>79</v>
      </c>
      <c r="K452" s="1425" t="s">
        <v>73</v>
      </c>
      <c r="L452" s="1304"/>
      <c r="M452" s="1426">
        <v>895076</v>
      </c>
      <c r="N452" s="1427">
        <v>928550</v>
      </c>
      <c r="O452" s="1428">
        <f t="shared" si="14"/>
        <v>33474</v>
      </c>
    </row>
    <row r="453" spans="1:15">
      <c r="A453" s="1376">
        <v>453</v>
      </c>
      <c r="B453" s="1286"/>
      <c r="C453" s="1286"/>
      <c r="D453" s="1376"/>
      <c r="E453" s="929"/>
      <c r="F453" s="1354" t="s">
        <v>1070</v>
      </c>
      <c r="G453" s="1308" t="s">
        <v>1305</v>
      </c>
      <c r="H453" s="1354" t="s">
        <v>270</v>
      </c>
      <c r="I453" s="1376"/>
      <c r="J453" s="1296" t="s">
        <v>79</v>
      </c>
      <c r="K453" s="1447" t="s">
        <v>56</v>
      </c>
      <c r="L453" s="1304"/>
      <c r="M453" s="1326">
        <v>139614</v>
      </c>
      <c r="N453" s="1327">
        <v>114391</v>
      </c>
      <c r="O453" s="1328">
        <f t="shared" si="14"/>
        <v>-25223</v>
      </c>
    </row>
    <row r="454" spans="1:15">
      <c r="A454" s="1376">
        <v>454</v>
      </c>
      <c r="B454" s="1286"/>
      <c r="C454" s="1286"/>
      <c r="D454" s="1376"/>
      <c r="E454" s="929"/>
      <c r="F454" s="1354" t="s">
        <v>1070</v>
      </c>
      <c r="G454" s="1308" t="s">
        <v>1305</v>
      </c>
      <c r="H454" s="1354" t="s">
        <v>270</v>
      </c>
      <c r="I454" s="1376"/>
      <c r="J454" s="1296" t="s">
        <v>79</v>
      </c>
      <c r="K454" s="1423" t="s">
        <v>57</v>
      </c>
      <c r="L454" s="1304"/>
      <c r="M454" s="1309">
        <v>-5762</v>
      </c>
      <c r="N454" s="1310">
        <v>5198</v>
      </c>
      <c r="O454" s="1311">
        <f t="shared" si="14"/>
        <v>10960</v>
      </c>
    </row>
    <row r="455" spans="1:15">
      <c r="A455" s="1376">
        <v>455</v>
      </c>
      <c r="B455" s="1286"/>
      <c r="C455" s="1286"/>
      <c r="D455" s="1376"/>
      <c r="E455" s="929"/>
      <c r="F455" s="1354" t="s">
        <v>1070</v>
      </c>
      <c r="G455" s="1308" t="s">
        <v>1305</v>
      </c>
      <c r="H455" s="1354" t="s">
        <v>270</v>
      </c>
      <c r="I455" s="1376"/>
      <c r="J455" s="1296" t="s">
        <v>79</v>
      </c>
      <c r="K455" s="1423" t="s">
        <v>58</v>
      </c>
      <c r="L455" s="1304"/>
      <c r="M455" s="1309">
        <v>9931</v>
      </c>
      <c r="N455" s="1310">
        <v>9791</v>
      </c>
      <c r="O455" s="1311">
        <f t="shared" si="14"/>
        <v>-140</v>
      </c>
    </row>
    <row r="456" spans="1:15">
      <c r="A456" s="1376">
        <v>456</v>
      </c>
      <c r="B456" s="1286"/>
      <c r="C456" s="1286"/>
      <c r="D456" s="1376"/>
      <c r="E456" s="929"/>
      <c r="F456" s="1354" t="s">
        <v>1070</v>
      </c>
      <c r="G456" s="1308" t="s">
        <v>1305</v>
      </c>
      <c r="H456" s="1354" t="s">
        <v>270</v>
      </c>
      <c r="I456" s="1376"/>
      <c r="J456" s="1296" t="s">
        <v>79</v>
      </c>
      <c r="K456" s="1423" t="s">
        <v>59</v>
      </c>
      <c r="L456" s="1304"/>
      <c r="M456" s="1309" t="s">
        <v>1381</v>
      </c>
      <c r="N456" s="1310" t="s">
        <v>1381</v>
      </c>
      <c r="O456" s="1311" t="str">
        <f t="shared" si="14"/>
        <v xml:space="preserve">- </v>
      </c>
    </row>
    <row r="457" spans="1:15">
      <c r="A457" s="1376">
        <v>457</v>
      </c>
      <c r="B457" s="1286"/>
      <c r="C457" s="1286"/>
      <c r="D457" s="1376"/>
      <c r="E457" s="929"/>
      <c r="F457" s="1354" t="s">
        <v>1070</v>
      </c>
      <c r="G457" s="1308" t="s">
        <v>1305</v>
      </c>
      <c r="H457" s="1354" t="s">
        <v>270</v>
      </c>
      <c r="I457" s="1376"/>
      <c r="J457" s="1296" t="s">
        <v>79</v>
      </c>
      <c r="K457" s="1423" t="s">
        <v>60</v>
      </c>
      <c r="L457" s="1304"/>
      <c r="M457" s="1309" t="s">
        <v>1381</v>
      </c>
      <c r="N457" s="1310" t="s">
        <v>1381</v>
      </c>
      <c r="O457" s="1311" t="str">
        <f t="shared" si="14"/>
        <v xml:space="preserve">- </v>
      </c>
    </row>
    <row r="458" spans="1:15">
      <c r="A458" s="1376">
        <v>458</v>
      </c>
      <c r="B458" s="1286"/>
      <c r="C458" s="1286"/>
      <c r="D458" s="1376"/>
      <c r="E458" s="929"/>
      <c r="F458" s="1354" t="s">
        <v>1070</v>
      </c>
      <c r="G458" s="1308" t="s">
        <v>1305</v>
      </c>
      <c r="H458" s="1354" t="s">
        <v>270</v>
      </c>
      <c r="I458" s="1376"/>
      <c r="J458" s="1296" t="s">
        <v>79</v>
      </c>
      <c r="K458" s="1448" t="s">
        <v>1315</v>
      </c>
      <c r="L458" s="1304"/>
      <c r="M458" s="1318">
        <v>2268</v>
      </c>
      <c r="N458" s="1319">
        <v>1159</v>
      </c>
      <c r="O458" s="1320">
        <f t="shared" si="14"/>
        <v>-1109</v>
      </c>
    </row>
    <row r="459" spans="1:15">
      <c r="A459" s="1376">
        <v>459</v>
      </c>
      <c r="B459" s="1286"/>
      <c r="C459" s="1286"/>
      <c r="D459" s="1376"/>
      <c r="E459" s="929"/>
      <c r="F459" s="1354" t="s">
        <v>1070</v>
      </c>
      <c r="G459" s="1308" t="s">
        <v>1305</v>
      </c>
      <c r="H459" s="1354" t="s">
        <v>270</v>
      </c>
      <c r="I459" s="1376"/>
      <c r="J459" s="1296" t="s">
        <v>79</v>
      </c>
      <c r="K459" s="1425" t="s">
        <v>1316</v>
      </c>
      <c r="L459" s="1304"/>
      <c r="M459" s="1426">
        <v>146051</v>
      </c>
      <c r="N459" s="1427">
        <v>130541</v>
      </c>
      <c r="O459" s="1428">
        <f t="shared" si="14"/>
        <v>-15510</v>
      </c>
    </row>
    <row r="460" spans="1:15">
      <c r="A460" s="1376">
        <v>460</v>
      </c>
      <c r="B460" s="1286"/>
      <c r="C460" s="1286"/>
      <c r="D460" s="1376"/>
      <c r="E460" s="929"/>
      <c r="F460" s="1354" t="s">
        <v>1070</v>
      </c>
      <c r="G460" s="1308" t="s">
        <v>1305</v>
      </c>
      <c r="H460" s="1354" t="s">
        <v>270</v>
      </c>
      <c r="I460" s="1376"/>
      <c r="J460" s="1296" t="s">
        <v>79</v>
      </c>
      <c r="K460" s="1447" t="s">
        <v>75</v>
      </c>
      <c r="L460" s="1304"/>
      <c r="M460" s="1326">
        <v>628</v>
      </c>
      <c r="N460" s="1327" t="s">
        <v>1381</v>
      </c>
      <c r="O460" s="1328">
        <f t="shared" si="14"/>
        <v>-628</v>
      </c>
    </row>
    <row r="461" spans="1:15">
      <c r="A461" s="1376">
        <v>461</v>
      </c>
      <c r="B461" s="1286"/>
      <c r="C461" s="1286"/>
      <c r="D461" s="1376"/>
      <c r="E461" s="929"/>
      <c r="F461" s="1354" t="s">
        <v>1070</v>
      </c>
      <c r="G461" s="1308" t="s">
        <v>1305</v>
      </c>
      <c r="H461" s="1354" t="s">
        <v>270</v>
      </c>
      <c r="I461" s="1376"/>
      <c r="J461" s="1296" t="s">
        <v>79</v>
      </c>
      <c r="K461" s="1424" t="s">
        <v>1317</v>
      </c>
      <c r="L461" s="1304"/>
      <c r="M461" s="1318" t="s">
        <v>1381</v>
      </c>
      <c r="N461" s="1319" t="s">
        <v>1381</v>
      </c>
      <c r="O461" s="1320" t="str">
        <f t="shared" si="14"/>
        <v xml:space="preserve">- </v>
      </c>
    </row>
    <row r="462" spans="1:15">
      <c r="A462" s="1376">
        <v>462</v>
      </c>
      <c r="B462" s="1286"/>
      <c r="C462" s="1286"/>
      <c r="D462" s="1376"/>
      <c r="E462" s="929"/>
      <c r="F462" s="1354" t="s">
        <v>1070</v>
      </c>
      <c r="G462" s="1308" t="s">
        <v>1305</v>
      </c>
      <c r="H462" s="1354" t="s">
        <v>270</v>
      </c>
      <c r="I462" s="1376"/>
      <c r="J462" s="1296" t="s">
        <v>79</v>
      </c>
      <c r="K462" s="1425" t="s">
        <v>77</v>
      </c>
      <c r="L462" s="1304"/>
      <c r="M462" s="1426">
        <v>1041756</v>
      </c>
      <c r="N462" s="1427">
        <v>1059091</v>
      </c>
      <c r="O462" s="1428">
        <f t="shared" si="14"/>
        <v>17335</v>
      </c>
    </row>
    <row r="463" spans="1:15">
      <c r="A463" s="1376">
        <v>463</v>
      </c>
      <c r="B463" s="1286"/>
      <c r="C463" s="1286"/>
      <c r="D463" s="1376"/>
      <c r="E463" s="929"/>
      <c r="F463" s="1385" t="s">
        <v>1070</v>
      </c>
      <c r="G463" s="1343" t="s">
        <v>1305</v>
      </c>
      <c r="H463" s="1385" t="s">
        <v>270</v>
      </c>
      <c r="I463" s="1376"/>
      <c r="J463" s="1296" t="s">
        <v>79</v>
      </c>
      <c r="K463" s="1432" t="s">
        <v>1206</v>
      </c>
      <c r="L463" s="1304"/>
      <c r="M463" s="1414">
        <v>17898168</v>
      </c>
      <c r="N463" s="1415">
        <v>19104764</v>
      </c>
      <c r="O463" s="1416">
        <f t="shared" si="14"/>
        <v>1206596</v>
      </c>
    </row>
    <row r="464" spans="1:15">
      <c r="A464" s="1376">
        <v>464</v>
      </c>
      <c r="B464" s="1286"/>
      <c r="C464" s="1286"/>
      <c r="D464" s="1376"/>
      <c r="E464" s="929"/>
      <c r="F464" s="929" t="s">
        <v>79</v>
      </c>
      <c r="G464" s="1291" t="s">
        <v>79</v>
      </c>
      <c r="H464" s="929" t="s">
        <v>79</v>
      </c>
      <c r="I464" s="1376"/>
      <c r="J464" s="1296" t="s">
        <v>79</v>
      </c>
      <c r="K464" s="1449"/>
      <c r="L464" s="1304"/>
      <c r="M464" s="1420" t="s">
        <v>79</v>
      </c>
      <c r="N464" s="1420" t="s">
        <v>79</v>
      </c>
      <c r="O464" s="1421"/>
    </row>
    <row r="465" spans="1:15" ht="16.5">
      <c r="A465" s="1376">
        <v>465</v>
      </c>
      <c r="B465" s="1286"/>
      <c r="C465" s="1286"/>
      <c r="D465" s="1376"/>
      <c r="E465" s="929"/>
      <c r="F465" s="929" t="s">
        <v>79</v>
      </c>
      <c r="G465" s="1291" t="s">
        <v>79</v>
      </c>
      <c r="H465" s="929" t="s">
        <v>79</v>
      </c>
      <c r="I465" s="1376"/>
      <c r="J465" s="1394" t="s">
        <v>1318</v>
      </c>
      <c r="K465" s="1450"/>
      <c r="L465" s="1304"/>
      <c r="M465" s="1420" t="s">
        <v>79</v>
      </c>
      <c r="N465" s="1420" t="s">
        <v>79</v>
      </c>
      <c r="O465" s="1421"/>
    </row>
    <row r="466" spans="1:15">
      <c r="A466" s="1376">
        <v>466</v>
      </c>
      <c r="B466" s="1286"/>
      <c r="C466" s="1286"/>
      <c r="D466" s="1376"/>
      <c r="E466" s="929"/>
      <c r="F466" s="1396" t="s">
        <v>1070</v>
      </c>
      <c r="G466" s="1303" t="s">
        <v>1305</v>
      </c>
      <c r="H466" s="1396" t="s">
        <v>270</v>
      </c>
      <c r="I466" s="1376"/>
      <c r="J466" s="1296" t="s">
        <v>79</v>
      </c>
      <c r="K466" s="1451" t="s">
        <v>85</v>
      </c>
      <c r="L466" s="1304"/>
      <c r="M466" s="1452">
        <v>232940</v>
      </c>
      <c r="N466" s="1453">
        <v>236092</v>
      </c>
      <c r="O466" s="1454">
        <f t="shared" ref="O466:O529" si="15">IF(SUM(N466)-SUM(M466)=0,"- ",SUM(N466)-SUM(M466))</f>
        <v>3152</v>
      </c>
    </row>
    <row r="467" spans="1:15">
      <c r="A467" s="1376">
        <v>467</v>
      </c>
      <c r="B467" s="1286"/>
      <c r="C467" s="1286"/>
      <c r="D467" s="1376"/>
      <c r="E467" s="929"/>
      <c r="F467" s="1354" t="s">
        <v>1070</v>
      </c>
      <c r="G467" s="1308" t="s">
        <v>1305</v>
      </c>
      <c r="H467" s="1354" t="s">
        <v>270</v>
      </c>
      <c r="I467" s="1376"/>
      <c r="J467" s="1296" t="s">
        <v>79</v>
      </c>
      <c r="K467" s="1447" t="s">
        <v>1208</v>
      </c>
      <c r="L467" s="1304"/>
      <c r="M467" s="1326">
        <v>134097</v>
      </c>
      <c r="N467" s="1327">
        <v>138070</v>
      </c>
      <c r="O467" s="1328">
        <f t="shared" si="15"/>
        <v>3973</v>
      </c>
    </row>
    <row r="468" spans="1:15">
      <c r="A468" s="1376">
        <v>468</v>
      </c>
      <c r="B468" s="1286"/>
      <c r="C468" s="1286"/>
      <c r="D468" s="1376"/>
      <c r="E468" s="929"/>
      <c r="F468" s="1354" t="s">
        <v>1070</v>
      </c>
      <c r="G468" s="1308" t="s">
        <v>1305</v>
      </c>
      <c r="H468" s="1354" t="s">
        <v>270</v>
      </c>
      <c r="I468" s="1376"/>
      <c r="J468" s="1296" t="s">
        <v>79</v>
      </c>
      <c r="K468" s="1455" t="s">
        <v>1209</v>
      </c>
      <c r="L468" s="1304"/>
      <c r="M468" s="1309">
        <v>103312</v>
      </c>
      <c r="N468" s="1310">
        <v>103344</v>
      </c>
      <c r="O468" s="1311">
        <f t="shared" si="15"/>
        <v>32</v>
      </c>
    </row>
    <row r="469" spans="1:15">
      <c r="A469" s="1376">
        <v>469</v>
      </c>
      <c r="B469" s="1286"/>
      <c r="C469" s="1286"/>
      <c r="D469" s="1376"/>
      <c r="E469" s="929"/>
      <c r="F469" s="1354" t="s">
        <v>1070</v>
      </c>
      <c r="G469" s="1308" t="s">
        <v>1305</v>
      </c>
      <c r="H469" s="1354" t="s">
        <v>270</v>
      </c>
      <c r="I469" s="1376"/>
      <c r="J469" s="1296" t="s">
        <v>79</v>
      </c>
      <c r="K469" s="1455" t="s">
        <v>1210</v>
      </c>
      <c r="L469" s="1304"/>
      <c r="M469" s="1309">
        <v>28876</v>
      </c>
      <c r="N469" s="1310">
        <v>30795</v>
      </c>
      <c r="O469" s="1311">
        <f t="shared" si="15"/>
        <v>1919</v>
      </c>
    </row>
    <row r="470" spans="1:15">
      <c r="A470" s="1376">
        <v>470</v>
      </c>
      <c r="B470" s="1286"/>
      <c r="C470" s="1286"/>
      <c r="D470" s="1376"/>
      <c r="E470" s="929"/>
      <c r="F470" s="1354" t="s">
        <v>1070</v>
      </c>
      <c r="G470" s="1308" t="s">
        <v>1305</v>
      </c>
      <c r="H470" s="1354" t="s">
        <v>270</v>
      </c>
      <c r="I470" s="1376"/>
      <c r="J470" s="1296" t="s">
        <v>79</v>
      </c>
      <c r="K470" s="1430" t="s">
        <v>1319</v>
      </c>
      <c r="L470" s="1304"/>
      <c r="M470" s="1309">
        <v>353</v>
      </c>
      <c r="N470" s="1310">
        <v>274</v>
      </c>
      <c r="O470" s="1311">
        <f t="shared" si="15"/>
        <v>-79</v>
      </c>
    </row>
    <row r="471" spans="1:15">
      <c r="A471" s="1376">
        <v>471</v>
      </c>
      <c r="B471" s="1286"/>
      <c r="C471" s="1286"/>
      <c r="D471" s="1376"/>
      <c r="E471" s="929"/>
      <c r="F471" s="1354" t="s">
        <v>1070</v>
      </c>
      <c r="G471" s="1308" t="s">
        <v>1305</v>
      </c>
      <c r="H471" s="1354" t="s">
        <v>270</v>
      </c>
      <c r="I471" s="1376"/>
      <c r="J471" s="1296" t="s">
        <v>79</v>
      </c>
      <c r="K471" s="1430" t="s">
        <v>1212</v>
      </c>
      <c r="L471" s="1304"/>
      <c r="M471" s="1309">
        <v>1</v>
      </c>
      <c r="N471" s="1310">
        <v>0</v>
      </c>
      <c r="O471" s="1311">
        <f t="shared" si="15"/>
        <v>-1</v>
      </c>
    </row>
    <row r="472" spans="1:15">
      <c r="A472" s="1376">
        <v>472</v>
      </c>
      <c r="B472" s="1286"/>
      <c r="C472" s="1286"/>
      <c r="D472" s="1376"/>
      <c r="E472" s="929"/>
      <c r="F472" s="1354" t="s">
        <v>1070</v>
      </c>
      <c r="G472" s="1308" t="s">
        <v>1305</v>
      </c>
      <c r="H472" s="1354" t="s">
        <v>270</v>
      </c>
      <c r="I472" s="1376"/>
      <c r="J472" s="1296" t="s">
        <v>79</v>
      </c>
      <c r="K472" s="1430" t="s">
        <v>1213</v>
      </c>
      <c r="L472" s="1304"/>
      <c r="M472" s="1309">
        <v>0</v>
      </c>
      <c r="N472" s="1310">
        <v>0</v>
      </c>
      <c r="O472" s="1311" t="str">
        <f t="shared" si="15"/>
        <v xml:space="preserve">- </v>
      </c>
    </row>
    <row r="473" spans="1:15">
      <c r="A473" s="1376">
        <v>473</v>
      </c>
      <c r="B473" s="1286"/>
      <c r="C473" s="1286"/>
      <c r="D473" s="1376"/>
      <c r="E473" s="929"/>
      <c r="F473" s="1354" t="s">
        <v>1070</v>
      </c>
      <c r="G473" s="1308" t="s">
        <v>1305</v>
      </c>
      <c r="H473" s="1354" t="s">
        <v>270</v>
      </c>
      <c r="I473" s="1376"/>
      <c r="J473" s="1296" t="s">
        <v>79</v>
      </c>
      <c r="K473" s="1430" t="s">
        <v>1215</v>
      </c>
      <c r="L473" s="1304"/>
      <c r="M473" s="1309">
        <v>1400</v>
      </c>
      <c r="N473" s="1310">
        <v>3505</v>
      </c>
      <c r="O473" s="1311">
        <f t="shared" si="15"/>
        <v>2105</v>
      </c>
    </row>
    <row r="474" spans="1:15">
      <c r="A474" s="1376">
        <v>474</v>
      </c>
      <c r="B474" s="1286"/>
      <c r="C474" s="1286"/>
      <c r="D474" s="1376"/>
      <c r="F474" s="1354" t="s">
        <v>1070</v>
      </c>
      <c r="G474" s="1308" t="s">
        <v>1305</v>
      </c>
      <c r="H474" s="1354" t="s">
        <v>270</v>
      </c>
      <c r="I474" s="1376"/>
      <c r="J474" s="1296" t="s">
        <v>79</v>
      </c>
      <c r="K474" s="1430" t="s">
        <v>1320</v>
      </c>
      <c r="L474" s="1304"/>
      <c r="M474" s="1309" t="s">
        <v>1381</v>
      </c>
      <c r="N474" s="1310" t="s">
        <v>1381</v>
      </c>
      <c r="O474" s="1311" t="str">
        <f t="shared" si="15"/>
        <v xml:space="preserve">- </v>
      </c>
    </row>
    <row r="475" spans="1:15">
      <c r="A475" s="1376">
        <v>475</v>
      </c>
      <c r="B475" s="1286"/>
      <c r="C475" s="1286"/>
      <c r="D475" s="1376"/>
      <c r="E475" s="929"/>
      <c r="F475" s="1354" t="s">
        <v>1070</v>
      </c>
      <c r="G475" s="1308" t="s">
        <v>1305</v>
      </c>
      <c r="H475" s="1354" t="s">
        <v>270</v>
      </c>
      <c r="I475" s="1376"/>
      <c r="J475" s="1296" t="s">
        <v>79</v>
      </c>
      <c r="K475" s="1430" t="s">
        <v>1217</v>
      </c>
      <c r="L475" s="1304"/>
      <c r="M475" s="1309">
        <v>153</v>
      </c>
      <c r="N475" s="1310">
        <v>150</v>
      </c>
      <c r="O475" s="1311">
        <f t="shared" si="15"/>
        <v>-3</v>
      </c>
    </row>
    <row r="476" spans="1:15">
      <c r="A476" s="1376">
        <v>476</v>
      </c>
      <c r="B476" s="1286"/>
      <c r="C476" s="1286"/>
      <c r="D476" s="1376"/>
      <c r="E476" s="929"/>
      <c r="F476" s="1354" t="s">
        <v>1070</v>
      </c>
      <c r="G476" s="1308" t="s">
        <v>1305</v>
      </c>
      <c r="H476" s="1354" t="s">
        <v>270</v>
      </c>
      <c r="I476" s="1376"/>
      <c r="J476" s="1296" t="s">
        <v>79</v>
      </c>
      <c r="K476" s="1424" t="s">
        <v>89</v>
      </c>
      <c r="L476" s="1304"/>
      <c r="M476" s="1318">
        <v>23</v>
      </c>
      <c r="N476" s="1319">
        <v>115</v>
      </c>
      <c r="O476" s="1320">
        <f t="shared" si="15"/>
        <v>92</v>
      </c>
    </row>
    <row r="477" spans="1:15">
      <c r="A477" s="1376">
        <v>477</v>
      </c>
      <c r="B477" s="1286"/>
      <c r="C477" s="1286"/>
      <c r="D477" s="1376"/>
      <c r="E477" s="929"/>
      <c r="F477" s="1354" t="s">
        <v>1070</v>
      </c>
      <c r="G477" s="1308" t="s">
        <v>1305</v>
      </c>
      <c r="H477" s="1354" t="s">
        <v>270</v>
      </c>
      <c r="I477" s="1376"/>
      <c r="J477" s="1296" t="s">
        <v>79</v>
      </c>
      <c r="K477" s="1425" t="s">
        <v>658</v>
      </c>
      <c r="L477" s="1304"/>
      <c r="M477" s="1426">
        <v>55094</v>
      </c>
      <c r="N477" s="1427">
        <v>56915</v>
      </c>
      <c r="O477" s="1428">
        <f t="shared" si="15"/>
        <v>1821</v>
      </c>
    </row>
    <row r="478" spans="1:15">
      <c r="A478" s="1376">
        <v>478</v>
      </c>
      <c r="B478" s="1286"/>
      <c r="C478" s="1286"/>
      <c r="D478" s="1376"/>
      <c r="E478" s="929"/>
      <c r="F478" s="1354" t="s">
        <v>1070</v>
      </c>
      <c r="G478" s="1308" t="s">
        <v>1305</v>
      </c>
      <c r="H478" s="1354" t="s">
        <v>270</v>
      </c>
      <c r="I478" s="1376"/>
      <c r="J478" s="1296" t="s">
        <v>79</v>
      </c>
      <c r="K478" s="1456" t="s">
        <v>1218</v>
      </c>
      <c r="L478" s="1304"/>
      <c r="M478" s="1339" t="s">
        <v>1381</v>
      </c>
      <c r="N478" s="1340" t="s">
        <v>1381</v>
      </c>
      <c r="O478" s="1341" t="str">
        <f t="shared" si="15"/>
        <v xml:space="preserve">- </v>
      </c>
    </row>
    <row r="479" spans="1:15">
      <c r="A479" s="1376">
        <v>479</v>
      </c>
      <c r="B479" s="1286"/>
      <c r="C479" s="1286"/>
      <c r="D479" s="1376"/>
      <c r="E479" s="929"/>
      <c r="F479" s="1354" t="s">
        <v>1070</v>
      </c>
      <c r="G479" s="1308" t="s">
        <v>1305</v>
      </c>
      <c r="H479" s="1354" t="s">
        <v>270</v>
      </c>
      <c r="I479" s="1376"/>
      <c r="J479" s="1296" t="s">
        <v>79</v>
      </c>
      <c r="K479" s="1378" t="s">
        <v>1219</v>
      </c>
      <c r="L479" s="1304"/>
      <c r="M479" s="820" t="s">
        <v>1381</v>
      </c>
      <c r="N479" s="1333" t="s">
        <v>1381</v>
      </c>
      <c r="O479" s="1334" t="str">
        <f t="shared" si="15"/>
        <v xml:space="preserve">- </v>
      </c>
    </row>
    <row r="480" spans="1:15">
      <c r="A480" s="1376">
        <v>480</v>
      </c>
      <c r="B480" s="1286"/>
      <c r="C480" s="1286"/>
      <c r="D480" s="1376"/>
      <c r="E480" s="929"/>
      <c r="F480" s="1354" t="s">
        <v>1070</v>
      </c>
      <c r="G480" s="1308" t="s">
        <v>1305</v>
      </c>
      <c r="H480" s="1354" t="s">
        <v>270</v>
      </c>
      <c r="I480" s="1376"/>
      <c r="J480" s="1296" t="s">
        <v>79</v>
      </c>
      <c r="K480" s="1457" t="s">
        <v>1220</v>
      </c>
      <c r="L480" s="1304"/>
      <c r="M480" s="826" t="s">
        <v>1381</v>
      </c>
      <c r="N480" s="1337" t="s">
        <v>1381</v>
      </c>
      <c r="O480" s="1338" t="str">
        <f t="shared" si="15"/>
        <v xml:space="preserve">- </v>
      </c>
    </row>
    <row r="481" spans="1:15">
      <c r="A481" s="1376">
        <v>481</v>
      </c>
      <c r="B481" s="1286"/>
      <c r="C481" s="1286"/>
      <c r="D481" s="1376"/>
      <c r="E481" s="929"/>
      <c r="F481" s="1354" t="s">
        <v>1070</v>
      </c>
      <c r="G481" s="1308" t="s">
        <v>1305</v>
      </c>
      <c r="H481" s="1354" t="s">
        <v>270</v>
      </c>
      <c r="I481" s="1376"/>
      <c r="J481" s="1296" t="s">
        <v>79</v>
      </c>
      <c r="K481" s="1448" t="s">
        <v>1221</v>
      </c>
      <c r="L481" s="1304"/>
      <c r="M481" s="1304">
        <v>5989</v>
      </c>
      <c r="N481" s="1312">
        <v>4153</v>
      </c>
      <c r="O481" s="1313">
        <f t="shared" si="15"/>
        <v>-1836</v>
      </c>
    </row>
    <row r="482" spans="1:15">
      <c r="A482" s="1376">
        <v>482</v>
      </c>
      <c r="B482" s="1286"/>
      <c r="C482" s="1286"/>
      <c r="D482" s="1376"/>
      <c r="E482" s="929"/>
      <c r="F482" s="1354" t="s">
        <v>1070</v>
      </c>
      <c r="G482" s="1308" t="s">
        <v>1305</v>
      </c>
      <c r="H482" s="1354" t="s">
        <v>270</v>
      </c>
      <c r="I482" s="1376"/>
      <c r="J482" s="1296" t="s">
        <v>79</v>
      </c>
      <c r="K482" s="1425" t="s">
        <v>1226</v>
      </c>
      <c r="L482" s="1304"/>
      <c r="M482" s="1426">
        <v>6043</v>
      </c>
      <c r="N482" s="1427">
        <v>4148</v>
      </c>
      <c r="O482" s="1428">
        <f t="shared" si="15"/>
        <v>-1895</v>
      </c>
    </row>
    <row r="483" spans="1:15">
      <c r="A483" s="1376">
        <v>483</v>
      </c>
      <c r="B483" s="1286"/>
      <c r="C483" s="1286"/>
      <c r="D483" s="1376"/>
      <c r="E483" s="929"/>
      <c r="F483" s="1354" t="s">
        <v>1070</v>
      </c>
      <c r="G483" s="1308" t="s">
        <v>1305</v>
      </c>
      <c r="H483" s="1354" t="s">
        <v>270</v>
      </c>
      <c r="I483" s="1376"/>
      <c r="J483" s="1296" t="s">
        <v>79</v>
      </c>
      <c r="K483" s="1458" t="s">
        <v>1229</v>
      </c>
      <c r="L483" s="1304"/>
      <c r="M483" s="1326" t="s">
        <v>1381</v>
      </c>
      <c r="N483" s="1327" t="s">
        <v>1381</v>
      </c>
      <c r="O483" s="1328" t="str">
        <f t="shared" si="15"/>
        <v xml:space="preserve">- </v>
      </c>
    </row>
    <row r="484" spans="1:15">
      <c r="A484" s="1376">
        <v>484</v>
      </c>
      <c r="B484" s="1286"/>
      <c r="C484" s="1286"/>
      <c r="D484" s="1376"/>
      <c r="E484" s="929"/>
      <c r="F484" s="1354" t="s">
        <v>1070</v>
      </c>
      <c r="G484" s="1308" t="s">
        <v>1305</v>
      </c>
      <c r="H484" s="1354" t="s">
        <v>270</v>
      </c>
      <c r="I484" s="1376"/>
      <c r="J484" s="1296" t="s">
        <v>79</v>
      </c>
      <c r="K484" s="1459" t="s">
        <v>1230</v>
      </c>
      <c r="L484" s="1304"/>
      <c r="M484" s="1309" t="s">
        <v>1381</v>
      </c>
      <c r="N484" s="1310" t="s">
        <v>1381</v>
      </c>
      <c r="O484" s="1311" t="str">
        <f t="shared" si="15"/>
        <v xml:space="preserve">- </v>
      </c>
    </row>
    <row r="485" spans="1:15">
      <c r="A485" s="1376">
        <v>485</v>
      </c>
      <c r="B485" s="1286"/>
      <c r="C485" s="1286"/>
      <c r="D485" s="1376"/>
      <c r="E485" s="929"/>
      <c r="F485" s="1354" t="s">
        <v>1070</v>
      </c>
      <c r="G485" s="1308" t="s">
        <v>1305</v>
      </c>
      <c r="H485" s="1354" t="s">
        <v>270</v>
      </c>
      <c r="I485" s="1376"/>
      <c r="J485" s="1296" t="s">
        <v>79</v>
      </c>
      <c r="K485" s="1459" t="s">
        <v>1321</v>
      </c>
      <c r="L485" s="1304"/>
      <c r="M485" s="1309" t="s">
        <v>1381</v>
      </c>
      <c r="N485" s="1310" t="s">
        <v>1381</v>
      </c>
      <c r="O485" s="1311" t="str">
        <f t="shared" si="15"/>
        <v xml:space="preserve">- </v>
      </c>
    </row>
    <row r="486" spans="1:15">
      <c r="A486" s="1376">
        <v>486</v>
      </c>
      <c r="B486" s="1286"/>
      <c r="C486" s="1286"/>
      <c r="D486" s="1376"/>
      <c r="E486" s="929"/>
      <c r="F486" s="1354" t="s">
        <v>1070</v>
      </c>
      <c r="G486" s="1308" t="s">
        <v>1305</v>
      </c>
      <c r="H486" s="1354" t="s">
        <v>270</v>
      </c>
      <c r="I486" s="1376"/>
      <c r="J486" s="1296" t="s">
        <v>79</v>
      </c>
      <c r="K486" s="1430" t="s">
        <v>1322</v>
      </c>
      <c r="L486" s="1304"/>
      <c r="M486" s="1309" t="s">
        <v>1381</v>
      </c>
      <c r="N486" s="1310" t="s">
        <v>1381</v>
      </c>
      <c r="O486" s="1311" t="str">
        <f t="shared" si="15"/>
        <v xml:space="preserve">- </v>
      </c>
    </row>
    <row r="487" spans="1:15">
      <c r="A487" s="1376">
        <v>487</v>
      </c>
      <c r="B487" s="1286"/>
      <c r="C487" s="1286"/>
      <c r="D487" s="1376"/>
      <c r="E487" s="929"/>
      <c r="F487" s="1354" t="s">
        <v>1070</v>
      </c>
      <c r="G487" s="1308" t="s">
        <v>1305</v>
      </c>
      <c r="H487" s="1354" t="s">
        <v>270</v>
      </c>
      <c r="I487" s="1376"/>
      <c r="J487" s="1296" t="s">
        <v>79</v>
      </c>
      <c r="K487" s="1459" t="s">
        <v>1233</v>
      </c>
      <c r="L487" s="1304"/>
      <c r="M487" s="1318" t="s">
        <v>1381</v>
      </c>
      <c r="N487" s="1319" t="s">
        <v>1381</v>
      </c>
      <c r="O487" s="1320" t="str">
        <f t="shared" si="15"/>
        <v xml:space="preserve">- </v>
      </c>
    </row>
    <row r="488" spans="1:15">
      <c r="A488" s="1376">
        <v>488</v>
      </c>
      <c r="B488" s="1286"/>
      <c r="C488" s="1286"/>
      <c r="D488" s="1376"/>
      <c r="E488" s="929"/>
      <c r="F488" s="1354" t="s">
        <v>1070</v>
      </c>
      <c r="G488" s="1308" t="s">
        <v>1305</v>
      </c>
      <c r="H488" s="1354" t="s">
        <v>270</v>
      </c>
      <c r="I488" s="1376"/>
      <c r="J488" s="1296" t="s">
        <v>79</v>
      </c>
      <c r="K488" s="1425" t="s">
        <v>1234</v>
      </c>
      <c r="L488" s="1304"/>
      <c r="M488" s="1426">
        <v>31692</v>
      </c>
      <c r="N488" s="1427">
        <v>32689</v>
      </c>
      <c r="O488" s="1428">
        <f t="shared" si="15"/>
        <v>997</v>
      </c>
    </row>
    <row r="489" spans="1:15">
      <c r="A489" s="1376">
        <v>489</v>
      </c>
      <c r="B489" s="1286"/>
      <c r="C489" s="1286"/>
      <c r="D489" s="1376"/>
      <c r="E489" s="929"/>
      <c r="F489" s="1354" t="s">
        <v>1070</v>
      </c>
      <c r="G489" s="1308" t="s">
        <v>1305</v>
      </c>
      <c r="H489" s="1354" t="s">
        <v>270</v>
      </c>
      <c r="I489" s="1376"/>
      <c r="J489" s="1296" t="s">
        <v>79</v>
      </c>
      <c r="K489" s="1429" t="s">
        <v>144</v>
      </c>
      <c r="L489" s="1304"/>
      <c r="M489" s="1326" t="s">
        <v>1381</v>
      </c>
      <c r="N489" s="1327" t="s">
        <v>1381</v>
      </c>
      <c r="O489" s="1328" t="str">
        <f t="shared" si="15"/>
        <v xml:space="preserve">- </v>
      </c>
    </row>
    <row r="490" spans="1:15">
      <c r="A490" s="1376">
        <v>490</v>
      </c>
      <c r="B490" s="1286"/>
      <c r="C490" s="1286"/>
      <c r="D490" s="1376"/>
      <c r="E490" s="546"/>
      <c r="F490" s="1354" t="s">
        <v>1070</v>
      </c>
      <c r="G490" s="1308" t="s">
        <v>1305</v>
      </c>
      <c r="H490" s="1354" t="s">
        <v>270</v>
      </c>
      <c r="I490" s="1376"/>
      <c r="J490" s="1296" t="s">
        <v>79</v>
      </c>
      <c r="K490" s="1430" t="s">
        <v>146</v>
      </c>
      <c r="L490" s="1304"/>
      <c r="M490" s="1309">
        <v>1213</v>
      </c>
      <c r="N490" s="1310">
        <v>1777</v>
      </c>
      <c r="O490" s="1311">
        <f t="shared" si="15"/>
        <v>564</v>
      </c>
    </row>
    <row r="491" spans="1:15">
      <c r="A491" s="1376">
        <v>491</v>
      </c>
      <c r="B491" s="1286"/>
      <c r="C491" s="1286"/>
      <c r="D491" s="1376"/>
      <c r="E491" s="929"/>
      <c r="F491" s="1354" t="s">
        <v>1070</v>
      </c>
      <c r="G491" s="1308" t="s">
        <v>1305</v>
      </c>
      <c r="H491" s="1354" t="s">
        <v>270</v>
      </c>
      <c r="I491" s="1376"/>
      <c r="J491" s="1296" t="s">
        <v>79</v>
      </c>
      <c r="K491" s="1430" t="s">
        <v>125</v>
      </c>
      <c r="L491" s="1304"/>
      <c r="M491" s="1309" t="s">
        <v>1381</v>
      </c>
      <c r="N491" s="1310" t="s">
        <v>1381</v>
      </c>
      <c r="O491" s="1311" t="str">
        <f t="shared" si="15"/>
        <v xml:space="preserve">- </v>
      </c>
    </row>
    <row r="492" spans="1:15">
      <c r="A492" s="1376">
        <v>492</v>
      </c>
      <c r="B492" s="1286"/>
      <c r="C492" s="1286"/>
      <c r="D492" s="1376"/>
      <c r="E492" s="929"/>
      <c r="F492" s="1354" t="s">
        <v>1070</v>
      </c>
      <c r="G492" s="1308" t="s">
        <v>1305</v>
      </c>
      <c r="H492" s="1354" t="s">
        <v>270</v>
      </c>
      <c r="I492" s="1376"/>
      <c r="J492" s="1296" t="s">
        <v>79</v>
      </c>
      <c r="K492" s="1436" t="s">
        <v>145</v>
      </c>
      <c r="L492" s="1304"/>
      <c r="M492" s="1309" t="s">
        <v>1381</v>
      </c>
      <c r="N492" s="1310" t="s">
        <v>1381</v>
      </c>
      <c r="O492" s="1311" t="str">
        <f t="shared" si="15"/>
        <v xml:space="preserve">- </v>
      </c>
    </row>
    <row r="493" spans="1:15">
      <c r="A493" s="1376">
        <v>493</v>
      </c>
      <c r="B493" s="1286"/>
      <c r="C493" s="1286"/>
      <c r="D493" s="1376"/>
      <c r="E493" s="929"/>
      <c r="F493" s="1354" t="s">
        <v>1070</v>
      </c>
      <c r="G493" s="1308" t="s">
        <v>1305</v>
      </c>
      <c r="H493" s="1354" t="s">
        <v>270</v>
      </c>
      <c r="I493" s="1376"/>
      <c r="J493" s="1296" t="s">
        <v>79</v>
      </c>
      <c r="K493" s="1430" t="s">
        <v>123</v>
      </c>
      <c r="L493" s="1304"/>
      <c r="M493" s="1309" t="s">
        <v>1381</v>
      </c>
      <c r="N493" s="1310" t="s">
        <v>1381</v>
      </c>
      <c r="O493" s="1311" t="str">
        <f t="shared" si="15"/>
        <v xml:space="preserve">- </v>
      </c>
    </row>
    <row r="494" spans="1:15">
      <c r="A494" s="1376">
        <v>494</v>
      </c>
      <c r="B494" s="1286"/>
      <c r="C494" s="1286"/>
      <c r="D494" s="1376"/>
      <c r="E494" s="929"/>
      <c r="F494" s="1354" t="s">
        <v>1070</v>
      </c>
      <c r="G494" s="1308" t="s">
        <v>1305</v>
      </c>
      <c r="H494" s="1354" t="s">
        <v>270</v>
      </c>
      <c r="I494" s="1376"/>
      <c r="J494" s="1296" t="s">
        <v>79</v>
      </c>
      <c r="K494" s="1459" t="s">
        <v>1235</v>
      </c>
      <c r="L494" s="1304"/>
      <c r="M494" s="1309" t="s">
        <v>1381</v>
      </c>
      <c r="N494" s="1310" t="s">
        <v>1381</v>
      </c>
      <c r="O494" s="1311" t="str">
        <f t="shared" si="15"/>
        <v xml:space="preserve">- </v>
      </c>
    </row>
    <row r="495" spans="1:15">
      <c r="A495" s="1376">
        <v>495</v>
      </c>
      <c r="B495" s="1286"/>
      <c r="C495" s="1286"/>
      <c r="D495" s="1376"/>
      <c r="E495" s="929"/>
      <c r="F495" s="1354" t="s">
        <v>1070</v>
      </c>
      <c r="G495" s="1308" t="s">
        <v>1305</v>
      </c>
      <c r="H495" s="1354" t="s">
        <v>270</v>
      </c>
      <c r="I495" s="1376"/>
      <c r="J495" s="1296" t="s">
        <v>79</v>
      </c>
      <c r="K495" s="1430" t="s">
        <v>1323</v>
      </c>
      <c r="L495" s="1304"/>
      <c r="M495" s="1309" t="s">
        <v>1381</v>
      </c>
      <c r="N495" s="1310" t="s">
        <v>1381</v>
      </c>
      <c r="O495" s="1311" t="str">
        <f t="shared" si="15"/>
        <v xml:space="preserve">- </v>
      </c>
    </row>
    <row r="496" spans="1:15">
      <c r="A496" s="1376">
        <v>496</v>
      </c>
      <c r="B496" s="1286"/>
      <c r="C496" s="1286"/>
      <c r="D496" s="1376"/>
      <c r="E496" s="929"/>
      <c r="F496" s="1354" t="s">
        <v>1070</v>
      </c>
      <c r="G496" s="1308" t="s">
        <v>1305</v>
      </c>
      <c r="H496" s="1354" t="s">
        <v>270</v>
      </c>
      <c r="I496" s="1376"/>
      <c r="J496" s="1296" t="s">
        <v>79</v>
      </c>
      <c r="K496" s="1458" t="s">
        <v>1241</v>
      </c>
      <c r="L496" s="1304"/>
      <c r="M496" s="1318">
        <v>30478</v>
      </c>
      <c r="N496" s="1319">
        <v>30912</v>
      </c>
      <c r="O496" s="1320">
        <f t="shared" si="15"/>
        <v>434</v>
      </c>
    </row>
    <row r="497" spans="1:15">
      <c r="A497" s="1376">
        <v>497</v>
      </c>
      <c r="B497" s="1286"/>
      <c r="C497" s="1286"/>
      <c r="D497" s="1376"/>
      <c r="E497" s="929"/>
      <c r="F497" s="1354" t="s">
        <v>1070</v>
      </c>
      <c r="G497" s="1308" t="s">
        <v>1305</v>
      </c>
      <c r="H497" s="1354" t="s">
        <v>270</v>
      </c>
      <c r="I497" s="1376"/>
      <c r="J497" s="1296" t="s">
        <v>79</v>
      </c>
      <c r="K497" s="1460" t="s">
        <v>1242</v>
      </c>
      <c r="L497" s="1304"/>
      <c r="M497" s="1426">
        <v>161121</v>
      </c>
      <c r="N497" s="1427">
        <v>157264</v>
      </c>
      <c r="O497" s="1428">
        <f t="shared" si="15"/>
        <v>-3857</v>
      </c>
    </row>
    <row r="498" spans="1:15">
      <c r="A498" s="1376">
        <v>498</v>
      </c>
      <c r="B498" s="1286"/>
      <c r="C498" s="1286"/>
      <c r="D498" s="1376"/>
      <c r="E498" s="929"/>
      <c r="F498" s="1354" t="s">
        <v>1070</v>
      </c>
      <c r="G498" s="1308" t="s">
        <v>1305</v>
      </c>
      <c r="H498" s="1354" t="s">
        <v>270</v>
      </c>
      <c r="I498" s="1376"/>
      <c r="J498" s="1296" t="s">
        <v>79</v>
      </c>
      <c r="K498" s="1447" t="s">
        <v>1243</v>
      </c>
      <c r="L498" s="1304"/>
      <c r="M498" s="1326">
        <v>12590</v>
      </c>
      <c r="N498" s="1327">
        <v>9993</v>
      </c>
      <c r="O498" s="1328">
        <f t="shared" si="15"/>
        <v>-2597</v>
      </c>
    </row>
    <row r="499" spans="1:15">
      <c r="A499" s="1376">
        <v>499</v>
      </c>
      <c r="B499" s="1286"/>
      <c r="C499" s="1286"/>
      <c r="D499" s="1376"/>
      <c r="E499" s="929"/>
      <c r="F499" s="1354" t="s">
        <v>1070</v>
      </c>
      <c r="G499" s="1308" t="s">
        <v>1305</v>
      </c>
      <c r="H499" s="1354" t="s">
        <v>270</v>
      </c>
      <c r="I499" s="1376"/>
      <c r="J499" s="1296" t="s">
        <v>79</v>
      </c>
      <c r="K499" s="1455" t="s">
        <v>1244</v>
      </c>
      <c r="L499" s="1304"/>
      <c r="M499" s="1309">
        <v>1524</v>
      </c>
      <c r="N499" s="1310">
        <v>703</v>
      </c>
      <c r="O499" s="1311">
        <f t="shared" si="15"/>
        <v>-821</v>
      </c>
    </row>
    <row r="500" spans="1:15">
      <c r="A500" s="1376">
        <v>500</v>
      </c>
      <c r="B500" s="1286"/>
      <c r="C500" s="1286"/>
      <c r="D500" s="1376"/>
      <c r="E500" s="929"/>
      <c r="F500" s="1354" t="s">
        <v>1070</v>
      </c>
      <c r="G500" s="1308" t="s">
        <v>1305</v>
      </c>
      <c r="H500" s="1354" t="s">
        <v>270</v>
      </c>
      <c r="I500" s="1376"/>
      <c r="J500" s="1296" t="s">
        <v>79</v>
      </c>
      <c r="K500" s="1455" t="s">
        <v>1245</v>
      </c>
      <c r="L500" s="1304"/>
      <c r="M500" s="1309" t="s">
        <v>1381</v>
      </c>
      <c r="N500" s="1310" t="s">
        <v>1381</v>
      </c>
      <c r="O500" s="1311" t="str">
        <f t="shared" si="15"/>
        <v xml:space="preserve">- </v>
      </c>
    </row>
    <row r="501" spans="1:15">
      <c r="A501" s="1376">
        <v>501</v>
      </c>
      <c r="B501" s="1286"/>
      <c r="C501" s="1286"/>
      <c r="D501" s="1376"/>
      <c r="E501" s="929"/>
      <c r="F501" s="1354" t="s">
        <v>1070</v>
      </c>
      <c r="G501" s="1308" t="s">
        <v>1305</v>
      </c>
      <c r="H501" s="1354" t="s">
        <v>270</v>
      </c>
      <c r="I501" s="1376"/>
      <c r="J501" s="1296" t="s">
        <v>79</v>
      </c>
      <c r="K501" s="1455" t="s">
        <v>1246</v>
      </c>
      <c r="L501" s="1304"/>
      <c r="M501" s="1309">
        <v>825</v>
      </c>
      <c r="N501" s="1310">
        <v>346</v>
      </c>
      <c r="O501" s="1311">
        <f t="shared" si="15"/>
        <v>-479</v>
      </c>
    </row>
    <row r="502" spans="1:15">
      <c r="A502" s="1376">
        <v>502</v>
      </c>
      <c r="B502" s="1286"/>
      <c r="C502" s="1286"/>
      <c r="D502" s="1376"/>
      <c r="E502" s="929"/>
      <c r="F502" s="1354" t="s">
        <v>1070</v>
      </c>
      <c r="G502" s="1308" t="s">
        <v>1305</v>
      </c>
      <c r="H502" s="1354" t="s">
        <v>270</v>
      </c>
      <c r="I502" s="1376"/>
      <c r="J502" s="1296" t="s">
        <v>79</v>
      </c>
      <c r="K502" s="1455" t="s">
        <v>1247</v>
      </c>
      <c r="L502" s="1304"/>
      <c r="M502" s="1309" t="s">
        <v>1381</v>
      </c>
      <c r="N502" s="1310" t="s">
        <v>1381</v>
      </c>
      <c r="O502" s="1311" t="str">
        <f t="shared" si="15"/>
        <v xml:space="preserve">- </v>
      </c>
    </row>
    <row r="503" spans="1:15">
      <c r="A503" s="1376">
        <v>503</v>
      </c>
      <c r="B503" s="1286"/>
      <c r="C503" s="1286"/>
      <c r="D503" s="1376"/>
      <c r="E503" s="929"/>
      <c r="F503" s="1354" t="s">
        <v>1070</v>
      </c>
      <c r="G503" s="1308" t="s">
        <v>1305</v>
      </c>
      <c r="H503" s="1354" t="s">
        <v>270</v>
      </c>
      <c r="I503" s="1376"/>
      <c r="J503" s="1296" t="s">
        <v>79</v>
      </c>
      <c r="K503" s="1455" t="s">
        <v>1324</v>
      </c>
      <c r="L503" s="1304"/>
      <c r="M503" s="1309">
        <v>-134</v>
      </c>
      <c r="N503" s="1310">
        <v>-195</v>
      </c>
      <c r="O503" s="1311">
        <f t="shared" si="15"/>
        <v>-61</v>
      </c>
    </row>
    <row r="504" spans="1:15">
      <c r="A504" s="1376">
        <v>504</v>
      </c>
      <c r="B504" s="1286"/>
      <c r="C504" s="1286"/>
      <c r="D504" s="1376"/>
      <c r="E504" s="929"/>
      <c r="F504" s="1354" t="s">
        <v>1070</v>
      </c>
      <c r="G504" s="1308" t="s">
        <v>1305</v>
      </c>
      <c r="H504" s="1354" t="s">
        <v>270</v>
      </c>
      <c r="I504" s="1376"/>
      <c r="J504" s="1296" t="s">
        <v>79</v>
      </c>
      <c r="K504" s="1455" t="s">
        <v>488</v>
      </c>
      <c r="L504" s="1304"/>
      <c r="M504" s="1309">
        <v>101</v>
      </c>
      <c r="N504" s="1310">
        <v>24</v>
      </c>
      <c r="O504" s="1311">
        <f t="shared" si="15"/>
        <v>-77</v>
      </c>
    </row>
    <row r="505" spans="1:15">
      <c r="A505" s="1376">
        <v>505</v>
      </c>
      <c r="B505" s="1286"/>
      <c r="C505" s="1286"/>
      <c r="D505" s="1376"/>
      <c r="E505" s="929"/>
      <c r="F505" s="1354" t="s">
        <v>1070</v>
      </c>
      <c r="G505" s="1308" t="s">
        <v>1305</v>
      </c>
      <c r="H505" s="1354" t="s">
        <v>270</v>
      </c>
      <c r="I505" s="1376"/>
      <c r="J505" s="1296" t="s">
        <v>79</v>
      </c>
      <c r="K505" s="1455" t="s">
        <v>489</v>
      </c>
      <c r="L505" s="1304"/>
      <c r="M505" s="1309">
        <v>382</v>
      </c>
      <c r="N505" s="1310">
        <v>248</v>
      </c>
      <c r="O505" s="1311">
        <f t="shared" si="15"/>
        <v>-134</v>
      </c>
    </row>
    <row r="506" spans="1:15">
      <c r="A506" s="1376">
        <v>506</v>
      </c>
      <c r="B506" s="1286"/>
      <c r="C506" s="1286"/>
      <c r="D506" s="1376"/>
      <c r="E506" s="929"/>
      <c r="F506" s="1354" t="s">
        <v>1070</v>
      </c>
      <c r="G506" s="1308" t="s">
        <v>1305</v>
      </c>
      <c r="H506" s="1354" t="s">
        <v>270</v>
      </c>
      <c r="I506" s="1376"/>
      <c r="J506" s="1296" t="s">
        <v>79</v>
      </c>
      <c r="K506" s="1455" t="s">
        <v>1250</v>
      </c>
      <c r="L506" s="1304"/>
      <c r="M506" s="1309" t="s">
        <v>1381</v>
      </c>
      <c r="N506" s="1310" t="s">
        <v>1381</v>
      </c>
      <c r="O506" s="1311" t="str">
        <f t="shared" si="15"/>
        <v xml:space="preserve">- </v>
      </c>
    </row>
    <row r="507" spans="1:15">
      <c r="A507" s="1376">
        <v>507</v>
      </c>
      <c r="B507" s="1286"/>
      <c r="C507" s="1286"/>
      <c r="D507" s="1376"/>
      <c r="E507" s="929"/>
      <c r="F507" s="1354" t="s">
        <v>1070</v>
      </c>
      <c r="G507" s="1308" t="s">
        <v>1305</v>
      </c>
      <c r="H507" s="1354" t="s">
        <v>270</v>
      </c>
      <c r="I507" s="1376"/>
      <c r="J507" s="1296" t="s">
        <v>79</v>
      </c>
      <c r="K507" s="1455" t="s">
        <v>1251</v>
      </c>
      <c r="L507" s="1304"/>
      <c r="M507" s="1309">
        <v>827</v>
      </c>
      <c r="N507" s="1310">
        <v>170</v>
      </c>
      <c r="O507" s="1311">
        <f t="shared" si="15"/>
        <v>-657</v>
      </c>
    </row>
    <row r="508" spans="1:15">
      <c r="A508" s="1376">
        <v>508</v>
      </c>
      <c r="B508" s="1286"/>
      <c r="C508" s="1286"/>
      <c r="D508" s="1376"/>
      <c r="E508" s="929"/>
      <c r="F508" s="1354" t="s">
        <v>1070</v>
      </c>
      <c r="G508" s="1308" t="s">
        <v>1305</v>
      </c>
      <c r="H508" s="1354" t="s">
        <v>270</v>
      </c>
      <c r="I508" s="1376"/>
      <c r="J508" s="1296" t="s">
        <v>79</v>
      </c>
      <c r="K508" s="1455" t="s">
        <v>1252</v>
      </c>
      <c r="L508" s="1304"/>
      <c r="M508" s="1309" t="s">
        <v>1381</v>
      </c>
      <c r="N508" s="1310" t="s">
        <v>1381</v>
      </c>
      <c r="O508" s="1311" t="str">
        <f t="shared" si="15"/>
        <v xml:space="preserve">- </v>
      </c>
    </row>
    <row r="509" spans="1:15">
      <c r="A509" s="1376">
        <v>509</v>
      </c>
      <c r="B509" s="1286"/>
      <c r="C509" s="1286"/>
      <c r="D509" s="1376"/>
      <c r="E509" s="929"/>
      <c r="F509" s="1354" t="s">
        <v>1070</v>
      </c>
      <c r="G509" s="1308" t="s">
        <v>1305</v>
      </c>
      <c r="H509" s="1354" t="s">
        <v>270</v>
      </c>
      <c r="I509" s="1376"/>
      <c r="J509" s="1296" t="s">
        <v>79</v>
      </c>
      <c r="K509" s="1455" t="s">
        <v>1253</v>
      </c>
      <c r="L509" s="1304"/>
      <c r="M509" s="1309">
        <v>1483</v>
      </c>
      <c r="N509" s="1310">
        <v>1518</v>
      </c>
      <c r="O509" s="1311">
        <f t="shared" si="15"/>
        <v>35</v>
      </c>
    </row>
    <row r="510" spans="1:15">
      <c r="A510" s="1376">
        <v>510</v>
      </c>
      <c r="B510" s="1286"/>
      <c r="C510" s="1286"/>
      <c r="D510" s="1376"/>
      <c r="E510" s="929"/>
      <c r="F510" s="1354" t="s">
        <v>1070</v>
      </c>
      <c r="G510" s="1308" t="s">
        <v>1305</v>
      </c>
      <c r="H510" s="1354" t="s">
        <v>270</v>
      </c>
      <c r="I510" s="1376"/>
      <c r="J510" s="1296" t="s">
        <v>79</v>
      </c>
      <c r="K510" s="1430" t="s">
        <v>1254</v>
      </c>
      <c r="L510" s="1304"/>
      <c r="M510" s="1309" t="s">
        <v>1381</v>
      </c>
      <c r="N510" s="1310" t="s">
        <v>1381</v>
      </c>
      <c r="O510" s="1311" t="str">
        <f t="shared" si="15"/>
        <v xml:space="preserve">- </v>
      </c>
    </row>
    <row r="511" spans="1:15">
      <c r="A511" s="1376">
        <v>511</v>
      </c>
      <c r="B511" s="1286"/>
      <c r="C511" s="1286"/>
      <c r="D511" s="1376"/>
      <c r="E511" s="929"/>
      <c r="F511" s="1354" t="s">
        <v>1070</v>
      </c>
      <c r="G511" s="1308" t="s">
        <v>1305</v>
      </c>
      <c r="H511" s="1354" t="s">
        <v>270</v>
      </c>
      <c r="I511" s="1376"/>
      <c r="J511" s="1296" t="s">
        <v>79</v>
      </c>
      <c r="K511" s="1430" t="s">
        <v>490</v>
      </c>
      <c r="L511" s="1304"/>
      <c r="M511" s="1309" t="s">
        <v>1381</v>
      </c>
      <c r="N511" s="1310" t="s">
        <v>1381</v>
      </c>
      <c r="O511" s="1311" t="str">
        <f t="shared" si="15"/>
        <v xml:space="preserve">- </v>
      </c>
    </row>
    <row r="512" spans="1:15">
      <c r="A512" s="1376">
        <v>512</v>
      </c>
      <c r="B512" s="1286"/>
      <c r="C512" s="1286"/>
      <c r="D512" s="1376"/>
      <c r="E512" s="546"/>
      <c r="F512" s="1354" t="s">
        <v>1070</v>
      </c>
      <c r="G512" s="1308" t="s">
        <v>1305</v>
      </c>
      <c r="H512" s="1354" t="s">
        <v>270</v>
      </c>
      <c r="I512" s="1376"/>
      <c r="J512" s="1296" t="s">
        <v>79</v>
      </c>
      <c r="K512" s="1459" t="s">
        <v>1255</v>
      </c>
      <c r="L512" s="1304"/>
      <c r="M512" s="1318">
        <v>7579</v>
      </c>
      <c r="N512" s="1319">
        <v>7177</v>
      </c>
      <c r="O512" s="1320">
        <f t="shared" si="15"/>
        <v>-402</v>
      </c>
    </row>
    <row r="513" spans="1:15">
      <c r="A513" s="1376">
        <v>513</v>
      </c>
      <c r="B513" s="1286"/>
      <c r="C513" s="1286"/>
      <c r="D513" s="1376"/>
      <c r="E513" s="546"/>
      <c r="F513" s="1354" t="s">
        <v>1070</v>
      </c>
      <c r="G513" s="1308" t="s">
        <v>1305</v>
      </c>
      <c r="H513" s="1354" t="s">
        <v>270</v>
      </c>
      <c r="I513" s="1376"/>
      <c r="J513" s="1296" t="s">
        <v>79</v>
      </c>
      <c r="K513" s="1425" t="s">
        <v>675</v>
      </c>
      <c r="L513" s="1304"/>
      <c r="M513" s="1426">
        <v>18316</v>
      </c>
      <c r="N513" s="1427">
        <v>18338</v>
      </c>
      <c r="O513" s="1428">
        <f t="shared" si="15"/>
        <v>22</v>
      </c>
    </row>
    <row r="514" spans="1:15">
      <c r="A514" s="1376">
        <v>514</v>
      </c>
      <c r="B514" s="1286"/>
      <c r="C514" s="1286"/>
      <c r="D514" s="1376"/>
      <c r="E514" s="1280"/>
      <c r="F514" s="1354" t="s">
        <v>1070</v>
      </c>
      <c r="G514" s="1308" t="s">
        <v>1305</v>
      </c>
      <c r="H514" s="1354" t="s">
        <v>270</v>
      </c>
      <c r="I514" s="1376"/>
      <c r="J514" s="1296" t="s">
        <v>79</v>
      </c>
      <c r="K514" s="1456" t="s">
        <v>676</v>
      </c>
      <c r="L514" s="1304"/>
      <c r="M514" s="1304" t="s">
        <v>1381</v>
      </c>
      <c r="N514" s="1312" t="s">
        <v>1381</v>
      </c>
      <c r="O514" s="1313" t="str">
        <f t="shared" si="15"/>
        <v xml:space="preserve">- </v>
      </c>
    </row>
    <row r="515" spans="1:15">
      <c r="A515" s="1376">
        <v>515</v>
      </c>
      <c r="B515" s="1286"/>
      <c r="C515" s="1286"/>
      <c r="D515" s="1376"/>
      <c r="E515" s="1280"/>
      <c r="F515" s="1354" t="s">
        <v>1070</v>
      </c>
      <c r="G515" s="1308" t="s">
        <v>1305</v>
      </c>
      <c r="H515" s="1354" t="s">
        <v>270</v>
      </c>
      <c r="I515" s="1376"/>
      <c r="J515" s="1296" t="s">
        <v>79</v>
      </c>
      <c r="K515" s="1378" t="s">
        <v>1256</v>
      </c>
      <c r="L515" s="1304"/>
      <c r="M515" s="820" t="s">
        <v>1381</v>
      </c>
      <c r="N515" s="1333" t="s">
        <v>1381</v>
      </c>
      <c r="O515" s="1334" t="str">
        <f t="shared" si="15"/>
        <v xml:space="preserve">- </v>
      </c>
    </row>
    <row r="516" spans="1:15">
      <c r="A516" s="1376">
        <v>516</v>
      </c>
      <c r="B516" s="1286"/>
      <c r="C516" s="1286"/>
      <c r="D516" s="1376"/>
      <c r="E516" s="1461"/>
      <c r="F516" s="1354" t="s">
        <v>1070</v>
      </c>
      <c r="G516" s="1308" t="s">
        <v>1305</v>
      </c>
      <c r="H516" s="1354" t="s">
        <v>270</v>
      </c>
      <c r="I516" s="1376"/>
      <c r="J516" s="1296" t="s">
        <v>79</v>
      </c>
      <c r="K516" s="1378" t="s">
        <v>1257</v>
      </c>
      <c r="L516" s="1304"/>
      <c r="M516" s="820" t="s">
        <v>1381</v>
      </c>
      <c r="N516" s="1333" t="s">
        <v>1381</v>
      </c>
      <c r="O516" s="1334" t="str">
        <f t="shared" si="15"/>
        <v xml:space="preserve">- </v>
      </c>
    </row>
    <row r="517" spans="1:15">
      <c r="A517" s="1376">
        <v>517</v>
      </c>
      <c r="B517" s="1286"/>
      <c r="C517" s="1286"/>
      <c r="D517" s="1376"/>
      <c r="E517" s="1280"/>
      <c r="F517" s="1354" t="s">
        <v>1070</v>
      </c>
      <c r="G517" s="1308" t="s">
        <v>1305</v>
      </c>
      <c r="H517" s="1354" t="s">
        <v>270</v>
      </c>
      <c r="I517" s="1376"/>
      <c r="J517" s="1296" t="s">
        <v>79</v>
      </c>
      <c r="K517" s="1457" t="s">
        <v>677</v>
      </c>
      <c r="L517" s="1304"/>
      <c r="M517" s="826" t="s">
        <v>1381</v>
      </c>
      <c r="N517" s="1337" t="s">
        <v>1381</v>
      </c>
      <c r="O517" s="1338" t="str">
        <f t="shared" si="15"/>
        <v xml:space="preserve">- </v>
      </c>
    </row>
    <row r="518" spans="1:15">
      <c r="A518" s="1376">
        <v>518</v>
      </c>
      <c r="B518" s="1286"/>
      <c r="C518" s="1286"/>
      <c r="D518" s="1376"/>
      <c r="E518" s="929"/>
      <c r="F518" s="1354" t="s">
        <v>1070</v>
      </c>
      <c r="G518" s="1308" t="s">
        <v>1305</v>
      </c>
      <c r="H518" s="1354" t="s">
        <v>270</v>
      </c>
      <c r="I518" s="1376"/>
      <c r="J518" s="1296" t="s">
        <v>79</v>
      </c>
      <c r="K518" s="1425" t="s">
        <v>1258</v>
      </c>
      <c r="L518" s="1304"/>
      <c r="M518" s="1426" t="s">
        <v>1381</v>
      </c>
      <c r="N518" s="1427" t="s">
        <v>1381</v>
      </c>
      <c r="O518" s="1428" t="str">
        <f t="shared" si="15"/>
        <v xml:space="preserve">- </v>
      </c>
    </row>
    <row r="519" spans="1:15">
      <c r="A519" s="1376">
        <v>519</v>
      </c>
      <c r="B519" s="1286"/>
      <c r="C519" s="1286"/>
      <c r="D519" s="1376"/>
      <c r="F519" s="1354" t="s">
        <v>1070</v>
      </c>
      <c r="G519" s="1308" t="s">
        <v>1305</v>
      </c>
      <c r="H519" s="1354" t="s">
        <v>270</v>
      </c>
      <c r="I519" s="1376"/>
      <c r="J519" s="1296" t="s">
        <v>79</v>
      </c>
      <c r="K519" s="1425" t="s">
        <v>1263</v>
      </c>
      <c r="L519" s="1304"/>
      <c r="M519" s="1426">
        <v>2506</v>
      </c>
      <c r="N519" s="1427">
        <v>3163</v>
      </c>
      <c r="O519" s="1428">
        <f t="shared" si="15"/>
        <v>657</v>
      </c>
    </row>
    <row r="520" spans="1:15">
      <c r="A520" s="1376">
        <v>520</v>
      </c>
      <c r="B520" s="1286"/>
      <c r="C520" s="1286"/>
      <c r="D520" s="1376"/>
      <c r="E520" s="929"/>
      <c r="F520" s="1354" t="s">
        <v>1070</v>
      </c>
      <c r="G520" s="1308" t="s">
        <v>1305</v>
      </c>
      <c r="H520" s="1354" t="s">
        <v>270</v>
      </c>
      <c r="I520" s="1376"/>
      <c r="J520" s="1296" t="s">
        <v>79</v>
      </c>
      <c r="K520" s="1429" t="s">
        <v>1266</v>
      </c>
      <c r="L520" s="1304"/>
      <c r="M520" s="1326" t="s">
        <v>1381</v>
      </c>
      <c r="N520" s="1327" t="s">
        <v>1381</v>
      </c>
      <c r="O520" s="1328" t="str">
        <f t="shared" si="15"/>
        <v xml:space="preserve">- </v>
      </c>
    </row>
    <row r="521" spans="1:15">
      <c r="A521" s="1376">
        <v>521</v>
      </c>
      <c r="B521" s="1286"/>
      <c r="C521" s="1286"/>
      <c r="D521" s="1376"/>
      <c r="E521" s="929"/>
      <c r="F521" s="1354" t="s">
        <v>1070</v>
      </c>
      <c r="G521" s="1308" t="s">
        <v>1305</v>
      </c>
      <c r="H521" s="1354" t="s">
        <v>270</v>
      </c>
      <c r="I521" s="1376"/>
      <c r="J521" s="1296" t="s">
        <v>79</v>
      </c>
      <c r="K521" s="1430" t="s">
        <v>1267</v>
      </c>
      <c r="L521" s="1304"/>
      <c r="M521" s="1309" t="s">
        <v>1381</v>
      </c>
      <c r="N521" s="1310" t="s">
        <v>1381</v>
      </c>
      <c r="O521" s="1311" t="str">
        <f t="shared" si="15"/>
        <v xml:space="preserve">- </v>
      </c>
    </row>
    <row r="522" spans="1:15">
      <c r="A522" s="1376">
        <v>522</v>
      </c>
      <c r="B522" s="1286"/>
      <c r="C522" s="1286"/>
      <c r="D522" s="1376"/>
      <c r="E522" s="929"/>
      <c r="F522" s="1354" t="s">
        <v>1070</v>
      </c>
      <c r="G522" s="1308" t="s">
        <v>1305</v>
      </c>
      <c r="H522" s="1354" t="s">
        <v>270</v>
      </c>
      <c r="I522" s="1376"/>
      <c r="J522" s="1296" t="s">
        <v>79</v>
      </c>
      <c r="K522" s="1430" t="s">
        <v>1268</v>
      </c>
      <c r="L522" s="1304"/>
      <c r="M522" s="1309" t="s">
        <v>1381</v>
      </c>
      <c r="N522" s="1310" t="s">
        <v>1381</v>
      </c>
      <c r="O522" s="1311" t="str">
        <f t="shared" si="15"/>
        <v xml:space="preserve">- </v>
      </c>
    </row>
    <row r="523" spans="1:15">
      <c r="A523" s="1376">
        <v>523</v>
      </c>
      <c r="B523" s="1286"/>
      <c r="C523" s="1286"/>
      <c r="D523" s="1376"/>
      <c r="E523" s="929"/>
      <c r="F523" s="1354" t="s">
        <v>1070</v>
      </c>
      <c r="G523" s="1308" t="s">
        <v>1305</v>
      </c>
      <c r="H523" s="1354" t="s">
        <v>270</v>
      </c>
      <c r="I523" s="1376"/>
      <c r="J523" s="1296" t="s">
        <v>79</v>
      </c>
      <c r="K523" s="1430" t="s">
        <v>1325</v>
      </c>
      <c r="L523" s="1304"/>
      <c r="M523" s="1309" t="s">
        <v>1381</v>
      </c>
      <c r="N523" s="1310" t="s">
        <v>1381</v>
      </c>
      <c r="O523" s="1311" t="str">
        <f t="shared" si="15"/>
        <v xml:space="preserve">- </v>
      </c>
    </row>
    <row r="524" spans="1:15">
      <c r="A524" s="1376">
        <v>524</v>
      </c>
      <c r="B524" s="1286"/>
      <c r="C524" s="1286"/>
      <c r="D524" s="1376"/>
      <c r="E524" s="929"/>
      <c r="F524" s="1354" t="s">
        <v>1070</v>
      </c>
      <c r="G524" s="1308" t="s">
        <v>1305</v>
      </c>
      <c r="H524" s="1354" t="s">
        <v>270</v>
      </c>
      <c r="I524" s="1376"/>
      <c r="J524" s="1296" t="s">
        <v>79</v>
      </c>
      <c r="K524" s="1430" t="s">
        <v>1326</v>
      </c>
      <c r="L524" s="1304"/>
      <c r="M524" s="1309" t="s">
        <v>1381</v>
      </c>
      <c r="N524" s="1310" t="s">
        <v>1381</v>
      </c>
      <c r="O524" s="1311" t="str">
        <f t="shared" si="15"/>
        <v xml:space="preserve">- </v>
      </c>
    </row>
    <row r="525" spans="1:15">
      <c r="A525" s="1376">
        <v>525</v>
      </c>
      <c r="B525" s="1286"/>
      <c r="C525" s="1286"/>
      <c r="D525" s="1376"/>
      <c r="E525" s="929"/>
      <c r="F525" s="1354" t="s">
        <v>1070</v>
      </c>
      <c r="G525" s="1308" t="s">
        <v>1305</v>
      </c>
      <c r="H525" s="1354" t="s">
        <v>270</v>
      </c>
      <c r="I525" s="1376"/>
      <c r="J525" s="1296" t="s">
        <v>79</v>
      </c>
      <c r="K525" s="1459" t="s">
        <v>1273</v>
      </c>
      <c r="L525" s="1304"/>
      <c r="M525" s="1318" t="s">
        <v>1381</v>
      </c>
      <c r="N525" s="1319" t="s">
        <v>1381</v>
      </c>
      <c r="O525" s="1320" t="str">
        <f t="shared" si="15"/>
        <v xml:space="preserve">- </v>
      </c>
    </row>
    <row r="526" spans="1:15">
      <c r="A526" s="1376">
        <v>526</v>
      </c>
      <c r="B526" s="1286"/>
      <c r="C526" s="1286"/>
      <c r="D526" s="1376"/>
      <c r="E526" s="929"/>
      <c r="F526" s="1354" t="s">
        <v>1070</v>
      </c>
      <c r="G526" s="1308" t="s">
        <v>1305</v>
      </c>
      <c r="H526" s="1354" t="s">
        <v>270</v>
      </c>
      <c r="I526" s="1376"/>
      <c r="J526" s="1296" t="s">
        <v>79</v>
      </c>
      <c r="K526" s="1425" t="s">
        <v>893</v>
      </c>
      <c r="L526" s="1304"/>
      <c r="M526" s="1426">
        <v>93955</v>
      </c>
      <c r="N526" s="1427">
        <v>91131</v>
      </c>
      <c r="O526" s="1428">
        <f t="shared" si="15"/>
        <v>-2824</v>
      </c>
    </row>
    <row r="527" spans="1:15">
      <c r="A527" s="1376">
        <v>527</v>
      </c>
      <c r="B527" s="1286"/>
      <c r="C527" s="1286"/>
      <c r="D527" s="1376"/>
      <c r="E527" s="929"/>
      <c r="F527" s="1354" t="s">
        <v>1070</v>
      </c>
      <c r="G527" s="1308" t="s">
        <v>1305</v>
      </c>
      <c r="H527" s="1354" t="s">
        <v>270</v>
      </c>
      <c r="I527" s="1376"/>
      <c r="J527" s="1296" t="s">
        <v>79</v>
      </c>
      <c r="K527" s="1429" t="s">
        <v>107</v>
      </c>
      <c r="L527" s="1304"/>
      <c r="M527" s="1326" t="s">
        <v>1381</v>
      </c>
      <c r="N527" s="1327" t="s">
        <v>1381</v>
      </c>
      <c r="O527" s="1328" t="str">
        <f t="shared" si="15"/>
        <v xml:space="preserve">- </v>
      </c>
    </row>
    <row r="528" spans="1:15">
      <c r="A528" s="1376">
        <v>528</v>
      </c>
      <c r="B528" s="1286"/>
      <c r="C528" s="1286"/>
      <c r="D528" s="1376"/>
      <c r="E528" s="929"/>
      <c r="F528" s="1354" t="s">
        <v>1070</v>
      </c>
      <c r="G528" s="1308" t="s">
        <v>1305</v>
      </c>
      <c r="H528" s="1354" t="s">
        <v>270</v>
      </c>
      <c r="I528" s="1376"/>
      <c r="J528" s="1296" t="s">
        <v>79</v>
      </c>
      <c r="K528" s="1430" t="s">
        <v>1327</v>
      </c>
      <c r="L528" s="1304"/>
      <c r="M528" s="1309" t="s">
        <v>1381</v>
      </c>
      <c r="N528" s="1310" t="s">
        <v>1381</v>
      </c>
      <c r="O528" s="1311" t="str">
        <f t="shared" si="15"/>
        <v xml:space="preserve">- </v>
      </c>
    </row>
    <row r="529" spans="1:15">
      <c r="A529" s="1376">
        <v>529</v>
      </c>
      <c r="B529" s="1286"/>
      <c r="C529" s="1286"/>
      <c r="D529" s="1376"/>
      <c r="E529" s="929"/>
      <c r="F529" s="1354" t="s">
        <v>1070</v>
      </c>
      <c r="G529" s="1308" t="s">
        <v>1305</v>
      </c>
      <c r="H529" s="1354" t="s">
        <v>270</v>
      </c>
      <c r="I529" s="1376"/>
      <c r="J529" s="1296" t="s">
        <v>79</v>
      </c>
      <c r="K529" s="1459" t="s">
        <v>1328</v>
      </c>
      <c r="L529" s="1304"/>
      <c r="M529" s="1318" t="s">
        <v>1381</v>
      </c>
      <c r="N529" s="1319" t="s">
        <v>1381</v>
      </c>
      <c r="O529" s="1320" t="str">
        <f t="shared" si="15"/>
        <v xml:space="preserve">- </v>
      </c>
    </row>
    <row r="530" spans="1:15">
      <c r="A530" s="1376">
        <v>530</v>
      </c>
      <c r="B530" s="1286"/>
      <c r="C530" s="1286"/>
      <c r="D530" s="1376"/>
      <c r="E530" s="929"/>
      <c r="F530" s="1354" t="s">
        <v>1070</v>
      </c>
      <c r="G530" s="1308" t="s">
        <v>1305</v>
      </c>
      <c r="H530" s="1354" t="s">
        <v>270</v>
      </c>
      <c r="I530" s="1376"/>
      <c r="J530" s="1296" t="s">
        <v>79</v>
      </c>
      <c r="K530" s="1425" t="s">
        <v>1274</v>
      </c>
      <c r="L530" s="1304"/>
      <c r="M530" s="1426">
        <v>33751</v>
      </c>
      <c r="N530" s="1427">
        <v>34637</v>
      </c>
      <c r="O530" s="1428">
        <f t="shared" ref="O530:O543" si="16">IF(SUM(N530)-SUM(M530)=0,"- ",SUM(N530)-SUM(M530))</f>
        <v>886</v>
      </c>
    </row>
    <row r="531" spans="1:15">
      <c r="A531" s="1376">
        <v>531</v>
      </c>
      <c r="B531" s="1286"/>
      <c r="C531" s="1286"/>
      <c r="D531" s="1376"/>
      <c r="F531" s="1354" t="s">
        <v>1070</v>
      </c>
      <c r="G531" s="1308" t="s">
        <v>1305</v>
      </c>
      <c r="H531" s="1354" t="s">
        <v>270</v>
      </c>
      <c r="I531" s="1376"/>
      <c r="J531" s="1296" t="s">
        <v>79</v>
      </c>
      <c r="K531" s="1429" t="s">
        <v>1275</v>
      </c>
      <c r="L531" s="1304"/>
      <c r="M531" s="1326">
        <v>3850</v>
      </c>
      <c r="N531" s="1327">
        <v>4373</v>
      </c>
      <c r="O531" s="1328">
        <f t="shared" si="16"/>
        <v>523</v>
      </c>
    </row>
    <row r="532" spans="1:15" ht="14.25">
      <c r="A532" s="1376">
        <v>532</v>
      </c>
      <c r="B532" s="1286"/>
      <c r="C532" s="1286"/>
      <c r="D532" s="1376"/>
      <c r="E532" s="1403"/>
      <c r="F532" s="1354" t="s">
        <v>1070</v>
      </c>
      <c r="G532" s="1308" t="s">
        <v>1305</v>
      </c>
      <c r="H532" s="1354" t="s">
        <v>270</v>
      </c>
      <c r="I532" s="1376"/>
      <c r="J532" s="1296" t="s">
        <v>79</v>
      </c>
      <c r="K532" s="1430" t="s">
        <v>114</v>
      </c>
      <c r="L532" s="1304"/>
      <c r="M532" s="1309" t="s">
        <v>1381</v>
      </c>
      <c r="N532" s="1310" t="s">
        <v>1381</v>
      </c>
      <c r="O532" s="1311" t="str">
        <f t="shared" si="16"/>
        <v xml:space="preserve">- </v>
      </c>
    </row>
    <row r="533" spans="1:15" ht="13.5">
      <c r="A533" s="1376">
        <v>533</v>
      </c>
      <c r="B533" s="1286"/>
      <c r="C533" s="1286"/>
      <c r="D533" s="1376"/>
      <c r="E533" s="1462"/>
      <c r="F533" s="1354" t="s">
        <v>1070</v>
      </c>
      <c r="G533" s="1308" t="s">
        <v>1305</v>
      </c>
      <c r="H533" s="1354" t="s">
        <v>270</v>
      </c>
      <c r="I533" s="1376"/>
      <c r="J533" s="1296" t="s">
        <v>79</v>
      </c>
      <c r="K533" s="1430" t="s">
        <v>1276</v>
      </c>
      <c r="L533" s="1304"/>
      <c r="M533" s="1309" t="s">
        <v>1381</v>
      </c>
      <c r="N533" s="1310" t="s">
        <v>1381</v>
      </c>
      <c r="O533" s="1311" t="str">
        <f t="shared" si="16"/>
        <v xml:space="preserve">- </v>
      </c>
    </row>
    <row r="534" spans="1:15">
      <c r="A534" s="1376">
        <v>534</v>
      </c>
      <c r="B534" s="1286"/>
      <c r="C534" s="1286"/>
      <c r="D534" s="1376"/>
      <c r="F534" s="1354" t="s">
        <v>1070</v>
      </c>
      <c r="G534" s="1308" t="s">
        <v>1305</v>
      </c>
      <c r="H534" s="1354" t="s">
        <v>270</v>
      </c>
      <c r="I534" s="1376"/>
      <c r="J534" s="1296" t="s">
        <v>79</v>
      </c>
      <c r="K534" s="1430" t="s">
        <v>1277</v>
      </c>
      <c r="L534" s="1304"/>
      <c r="M534" s="1309" t="s">
        <v>1381</v>
      </c>
      <c r="N534" s="1310" t="s">
        <v>1381</v>
      </c>
      <c r="O534" s="1311" t="str">
        <f t="shared" si="16"/>
        <v xml:space="preserve">- </v>
      </c>
    </row>
    <row r="535" spans="1:15">
      <c r="A535" s="1376">
        <v>535</v>
      </c>
      <c r="B535" s="1286"/>
      <c r="C535" s="1286"/>
      <c r="D535" s="1376"/>
      <c r="F535" s="1354" t="s">
        <v>1070</v>
      </c>
      <c r="G535" s="1308" t="s">
        <v>1305</v>
      </c>
      <c r="H535" s="1354" t="s">
        <v>270</v>
      </c>
      <c r="I535" s="1376"/>
      <c r="J535" s="1296" t="s">
        <v>79</v>
      </c>
      <c r="K535" s="1430" t="s">
        <v>1283</v>
      </c>
      <c r="L535" s="1304"/>
      <c r="M535" s="1309" t="s">
        <v>1381</v>
      </c>
      <c r="N535" s="1310" t="s">
        <v>1381</v>
      </c>
      <c r="O535" s="1311" t="str">
        <f t="shared" si="16"/>
        <v xml:space="preserve">- </v>
      </c>
    </row>
    <row r="536" spans="1:15">
      <c r="A536" s="1376">
        <v>536</v>
      </c>
      <c r="B536" s="1286"/>
      <c r="C536" s="1286"/>
      <c r="D536" s="1376"/>
      <c r="F536" s="1354" t="s">
        <v>1070</v>
      </c>
      <c r="G536" s="1308" t="s">
        <v>1305</v>
      </c>
      <c r="H536" s="1354" t="s">
        <v>270</v>
      </c>
      <c r="I536" s="1376"/>
      <c r="J536" s="1296" t="s">
        <v>79</v>
      </c>
      <c r="K536" s="1430" t="s">
        <v>1284</v>
      </c>
      <c r="L536" s="1304"/>
      <c r="M536" s="1309" t="s">
        <v>1381</v>
      </c>
      <c r="N536" s="1310" t="s">
        <v>1381</v>
      </c>
      <c r="O536" s="1311" t="str">
        <f t="shared" si="16"/>
        <v xml:space="preserve">- </v>
      </c>
    </row>
    <row r="537" spans="1:15">
      <c r="A537" s="1376">
        <v>537</v>
      </c>
      <c r="B537" s="1286"/>
      <c r="C537" s="1286"/>
      <c r="D537" s="1376"/>
      <c r="F537" s="1354" t="s">
        <v>1070</v>
      </c>
      <c r="G537" s="1308" t="s">
        <v>1305</v>
      </c>
      <c r="H537" s="1354" t="s">
        <v>270</v>
      </c>
      <c r="I537" s="1376"/>
      <c r="J537" s="1296" t="s">
        <v>79</v>
      </c>
      <c r="K537" s="1430" t="s">
        <v>1285</v>
      </c>
      <c r="L537" s="1304"/>
      <c r="M537" s="1309" t="s">
        <v>1381</v>
      </c>
      <c r="N537" s="1310" t="s">
        <v>1381</v>
      </c>
      <c r="O537" s="1311" t="str">
        <f t="shared" si="16"/>
        <v xml:space="preserve">- </v>
      </c>
    </row>
    <row r="538" spans="1:15">
      <c r="A538" s="1376">
        <v>538</v>
      </c>
      <c r="B538" s="1286"/>
      <c r="C538" s="1286"/>
      <c r="D538" s="1376"/>
      <c r="F538" s="1354" t="s">
        <v>1070</v>
      </c>
      <c r="G538" s="1308" t="s">
        <v>1305</v>
      </c>
      <c r="H538" s="1354" t="s">
        <v>270</v>
      </c>
      <c r="I538" s="1376"/>
      <c r="J538" s="1296" t="s">
        <v>79</v>
      </c>
      <c r="K538" s="1430" t="s">
        <v>1281</v>
      </c>
      <c r="L538" s="1304"/>
      <c r="M538" s="1309" t="s">
        <v>1381</v>
      </c>
      <c r="N538" s="1310" t="s">
        <v>1381</v>
      </c>
      <c r="O538" s="1311" t="str">
        <f t="shared" si="16"/>
        <v xml:space="preserve">- </v>
      </c>
    </row>
    <row r="539" spans="1:15">
      <c r="A539" s="1376">
        <v>539</v>
      </c>
      <c r="B539" s="1286"/>
      <c r="C539" s="1286"/>
      <c r="D539" s="1376"/>
      <c r="F539" s="1354" t="s">
        <v>1070</v>
      </c>
      <c r="G539" s="1308" t="s">
        <v>1305</v>
      </c>
      <c r="H539" s="1354" t="s">
        <v>270</v>
      </c>
      <c r="I539" s="1376"/>
      <c r="J539" s="1296" t="s">
        <v>79</v>
      </c>
      <c r="K539" s="1459" t="s">
        <v>1288</v>
      </c>
      <c r="L539" s="1304"/>
      <c r="M539" s="1318">
        <v>29901</v>
      </c>
      <c r="N539" s="1319">
        <v>30264</v>
      </c>
      <c r="O539" s="1320">
        <f t="shared" si="16"/>
        <v>363</v>
      </c>
    </row>
    <row r="540" spans="1:15">
      <c r="A540" s="1376">
        <v>540</v>
      </c>
      <c r="B540" s="1286"/>
      <c r="C540" s="1286"/>
      <c r="D540" s="1376"/>
      <c r="F540" s="1354" t="s">
        <v>1070</v>
      </c>
      <c r="G540" s="1308" t="s">
        <v>1305</v>
      </c>
      <c r="H540" s="1354" t="s">
        <v>270</v>
      </c>
      <c r="I540" s="1376"/>
      <c r="J540" s="1296" t="s">
        <v>79</v>
      </c>
      <c r="K540" s="1460" t="s">
        <v>132</v>
      </c>
      <c r="L540" s="1304"/>
      <c r="M540" s="1426">
        <v>71819</v>
      </c>
      <c r="N540" s="1427">
        <v>78827</v>
      </c>
      <c r="O540" s="1428">
        <f t="shared" si="16"/>
        <v>7008</v>
      </c>
    </row>
    <row r="541" spans="1:15">
      <c r="A541" s="1376">
        <v>541</v>
      </c>
      <c r="B541" s="1286"/>
      <c r="C541" s="1286"/>
      <c r="D541" s="1376"/>
      <c r="F541" s="1354" t="s">
        <v>1070</v>
      </c>
      <c r="G541" s="1308" t="s">
        <v>1305</v>
      </c>
      <c r="H541" s="1354" t="s">
        <v>270</v>
      </c>
      <c r="I541" s="1376"/>
      <c r="J541" s="1296" t="s">
        <v>79</v>
      </c>
      <c r="K541" s="1425" t="s">
        <v>1289</v>
      </c>
      <c r="L541" s="1304"/>
      <c r="M541" s="1426">
        <v>2</v>
      </c>
      <c r="N541" s="1427">
        <v>92</v>
      </c>
      <c r="O541" s="1428">
        <f t="shared" si="16"/>
        <v>90</v>
      </c>
    </row>
    <row r="542" spans="1:15">
      <c r="A542" s="1376">
        <v>542</v>
      </c>
      <c r="B542" s="1286"/>
      <c r="C542" s="1286"/>
      <c r="D542" s="1376"/>
      <c r="F542" s="1354" t="s">
        <v>1070</v>
      </c>
      <c r="G542" s="1308" t="s">
        <v>1305</v>
      </c>
      <c r="H542" s="1354" t="s">
        <v>270</v>
      </c>
      <c r="I542" s="1376"/>
      <c r="J542" s="1296" t="s">
        <v>79</v>
      </c>
      <c r="K542" s="1429" t="s">
        <v>1290</v>
      </c>
      <c r="L542" s="1304"/>
      <c r="M542" s="1326">
        <v>2</v>
      </c>
      <c r="N542" s="1327">
        <v>92</v>
      </c>
      <c r="O542" s="1328">
        <f t="shared" si="16"/>
        <v>90</v>
      </c>
    </row>
    <row r="543" spans="1:15">
      <c r="A543" s="1376">
        <v>543</v>
      </c>
      <c r="B543" s="1286"/>
      <c r="C543" s="1286"/>
      <c r="D543" s="1376"/>
      <c r="F543" s="1308" t="s">
        <v>1167</v>
      </c>
      <c r="G543" s="1354" t="s">
        <v>1305</v>
      </c>
      <c r="H543" s="1354" t="s">
        <v>270</v>
      </c>
      <c r="I543" s="1376"/>
      <c r="J543" s="1296" t="s">
        <v>79</v>
      </c>
      <c r="K543" s="1463" t="s">
        <v>1329</v>
      </c>
      <c r="L543" s="1304"/>
      <c r="M543" s="1326" t="s">
        <v>1381</v>
      </c>
      <c r="N543" s="1327" t="s">
        <v>1381</v>
      </c>
      <c r="O543" s="1328" t="str">
        <f t="shared" si="16"/>
        <v xml:space="preserve">- </v>
      </c>
    </row>
    <row r="544" spans="1:15">
      <c r="A544" s="1376">
        <v>544</v>
      </c>
      <c r="B544" s="1286"/>
      <c r="C544" s="1286"/>
      <c r="D544" s="1376"/>
      <c r="F544" s="1354" t="s">
        <v>1070</v>
      </c>
      <c r="G544" s="1308" t="s">
        <v>1305</v>
      </c>
      <c r="H544" s="1354" t="s">
        <v>270</v>
      </c>
      <c r="I544" s="1376"/>
      <c r="J544" s="1296" t="s">
        <v>79</v>
      </c>
      <c r="K544" s="1356" t="s">
        <v>1169</v>
      </c>
      <c r="L544" s="1304"/>
      <c r="M544" s="1357" t="s">
        <v>1381</v>
      </c>
      <c r="N544" s="1358" t="s">
        <v>1381</v>
      </c>
      <c r="O544" s="1359"/>
    </row>
    <row r="545" spans="1:15">
      <c r="A545" s="1376">
        <v>545</v>
      </c>
      <c r="B545" s="1286"/>
      <c r="C545" s="1286"/>
      <c r="D545" s="1376"/>
      <c r="F545" s="1354" t="s">
        <v>1070</v>
      </c>
      <c r="G545" s="1308" t="s">
        <v>1305</v>
      </c>
      <c r="H545" s="1354" t="s">
        <v>270</v>
      </c>
      <c r="I545" s="1376"/>
      <c r="J545" s="1296" t="s">
        <v>79</v>
      </c>
      <c r="K545" s="1464" t="s">
        <v>79</v>
      </c>
      <c r="L545" s="1304"/>
      <c r="M545" s="1360" t="s">
        <v>1381</v>
      </c>
      <c r="N545" s="1310" t="s">
        <v>1381</v>
      </c>
      <c r="O545" s="1361"/>
    </row>
    <row r="546" spans="1:15">
      <c r="A546" s="1376">
        <v>546</v>
      </c>
      <c r="B546" s="1286"/>
      <c r="C546" s="1286"/>
      <c r="D546" s="1376"/>
      <c r="F546" s="1354" t="s">
        <v>1070</v>
      </c>
      <c r="G546" s="1308" t="s">
        <v>1305</v>
      </c>
      <c r="H546" s="1354" t="s">
        <v>270</v>
      </c>
      <c r="I546" s="1376"/>
      <c r="J546" s="1296" t="s">
        <v>79</v>
      </c>
      <c r="K546" s="1464" t="s">
        <v>79</v>
      </c>
      <c r="L546" s="1304"/>
      <c r="M546" s="1357" t="s">
        <v>1381</v>
      </c>
      <c r="N546" s="1358" t="s">
        <v>1381</v>
      </c>
      <c r="O546" s="1359"/>
    </row>
    <row r="547" spans="1:15">
      <c r="A547" s="1376">
        <v>547</v>
      </c>
      <c r="B547" s="1286"/>
      <c r="C547" s="1286"/>
      <c r="D547" s="1376"/>
      <c r="F547" s="1354" t="s">
        <v>1070</v>
      </c>
      <c r="G547" s="1308" t="s">
        <v>1305</v>
      </c>
      <c r="H547" s="1354" t="s">
        <v>270</v>
      </c>
      <c r="I547" s="1376"/>
      <c r="J547" s="1296" t="s">
        <v>79</v>
      </c>
      <c r="K547" s="1464" t="s">
        <v>79</v>
      </c>
      <c r="L547" s="1304"/>
      <c r="M547" s="1360" t="s">
        <v>1381</v>
      </c>
      <c r="N547" s="1310" t="s">
        <v>1381</v>
      </c>
      <c r="O547" s="1361"/>
    </row>
    <row r="548" spans="1:15">
      <c r="A548" s="1376">
        <v>548</v>
      </c>
      <c r="B548" s="1286"/>
      <c r="C548" s="1286"/>
      <c r="D548" s="1376"/>
      <c r="F548" s="1354" t="s">
        <v>1070</v>
      </c>
      <c r="G548" s="1308" t="s">
        <v>1305</v>
      </c>
      <c r="H548" s="1354" t="s">
        <v>270</v>
      </c>
      <c r="I548" s="1376"/>
      <c r="J548" s="1296" t="s">
        <v>79</v>
      </c>
      <c r="K548" s="1464" t="s">
        <v>79</v>
      </c>
      <c r="L548" s="1304"/>
      <c r="M548" s="1357" t="s">
        <v>1381</v>
      </c>
      <c r="N548" s="1358" t="s">
        <v>1381</v>
      </c>
      <c r="O548" s="1359"/>
    </row>
    <row r="549" spans="1:15">
      <c r="A549" s="1376">
        <v>549</v>
      </c>
      <c r="B549" s="1286"/>
      <c r="C549" s="1286"/>
      <c r="D549" s="1376"/>
      <c r="F549" s="1354" t="s">
        <v>1070</v>
      </c>
      <c r="G549" s="1308" t="s">
        <v>1305</v>
      </c>
      <c r="H549" s="1354" t="s">
        <v>270</v>
      </c>
      <c r="I549" s="1376"/>
      <c r="J549" s="1296" t="s">
        <v>79</v>
      </c>
      <c r="K549" s="1464" t="s">
        <v>79</v>
      </c>
      <c r="L549" s="1304"/>
      <c r="M549" s="1360" t="s">
        <v>1381</v>
      </c>
      <c r="N549" s="1310" t="s">
        <v>1381</v>
      </c>
      <c r="O549" s="1361"/>
    </row>
    <row r="550" spans="1:15">
      <c r="A550" s="1376">
        <v>550</v>
      </c>
      <c r="B550" s="1286"/>
      <c r="C550" s="1286"/>
      <c r="D550" s="1376"/>
      <c r="F550" s="1354" t="s">
        <v>1070</v>
      </c>
      <c r="G550" s="1308" t="s">
        <v>1305</v>
      </c>
      <c r="H550" s="1354" t="s">
        <v>270</v>
      </c>
      <c r="I550" s="1376"/>
      <c r="J550" s="1296" t="s">
        <v>79</v>
      </c>
      <c r="K550" s="1464" t="s">
        <v>79</v>
      </c>
      <c r="L550" s="1304"/>
      <c r="M550" s="1357" t="s">
        <v>1381</v>
      </c>
      <c r="N550" s="1358" t="s">
        <v>1381</v>
      </c>
      <c r="O550" s="1359"/>
    </row>
    <row r="551" spans="1:15">
      <c r="A551" s="1376">
        <v>551</v>
      </c>
      <c r="B551" s="1286"/>
      <c r="C551" s="1286"/>
      <c r="D551" s="1376"/>
      <c r="F551" s="1354" t="s">
        <v>1070</v>
      </c>
      <c r="G551" s="1308" t="s">
        <v>1305</v>
      </c>
      <c r="H551" s="1354" t="s">
        <v>270</v>
      </c>
      <c r="I551" s="1376"/>
      <c r="J551" s="1296" t="s">
        <v>79</v>
      </c>
      <c r="K551" s="1464" t="s">
        <v>79</v>
      </c>
      <c r="L551" s="1304"/>
      <c r="M551" s="1360" t="s">
        <v>1381</v>
      </c>
      <c r="N551" s="1310" t="s">
        <v>1381</v>
      </c>
      <c r="O551" s="1361"/>
    </row>
    <row r="552" spans="1:15">
      <c r="A552" s="1376">
        <v>552</v>
      </c>
      <c r="B552" s="1286"/>
      <c r="C552" s="1286"/>
      <c r="D552" s="1376"/>
      <c r="F552" s="1354" t="s">
        <v>1070</v>
      </c>
      <c r="G552" s="1308" t="s">
        <v>1305</v>
      </c>
      <c r="H552" s="1354" t="s">
        <v>270</v>
      </c>
      <c r="I552" s="1376"/>
      <c r="J552" s="1296" t="s">
        <v>79</v>
      </c>
      <c r="K552" s="1464" t="s">
        <v>79</v>
      </c>
      <c r="L552" s="1304"/>
      <c r="M552" s="1357" t="s">
        <v>1381</v>
      </c>
      <c r="N552" s="1358" t="s">
        <v>1381</v>
      </c>
      <c r="O552" s="1359"/>
    </row>
    <row r="553" spans="1:15">
      <c r="A553" s="1376">
        <v>553</v>
      </c>
      <c r="B553" s="1286"/>
      <c r="C553" s="1286"/>
      <c r="D553" s="1376"/>
      <c r="F553" s="1354" t="s">
        <v>1070</v>
      </c>
      <c r="G553" s="1308" t="s">
        <v>1305</v>
      </c>
      <c r="H553" s="1354" t="s">
        <v>270</v>
      </c>
      <c r="I553" s="1376"/>
      <c r="J553" s="1296" t="s">
        <v>79</v>
      </c>
      <c r="K553" s="1464" t="s">
        <v>79</v>
      </c>
      <c r="L553" s="1304"/>
      <c r="M553" s="1360" t="s">
        <v>1381</v>
      </c>
      <c r="N553" s="1310" t="s">
        <v>1381</v>
      </c>
      <c r="O553" s="1361"/>
    </row>
    <row r="554" spans="1:15">
      <c r="A554" s="1376">
        <v>554</v>
      </c>
      <c r="B554" s="1286"/>
      <c r="C554" s="1286"/>
      <c r="D554" s="1376"/>
      <c r="F554" s="1354" t="s">
        <v>1070</v>
      </c>
      <c r="G554" s="1308" t="s">
        <v>1305</v>
      </c>
      <c r="H554" s="1354" t="s">
        <v>270</v>
      </c>
      <c r="I554" s="1376"/>
      <c r="J554" s="1296" t="s">
        <v>79</v>
      </c>
      <c r="K554" s="1363" t="s">
        <v>1292</v>
      </c>
      <c r="L554" s="1304"/>
      <c r="M554" s="1357" t="s">
        <v>1381</v>
      </c>
      <c r="N554" s="1358" t="s">
        <v>1381</v>
      </c>
      <c r="O554" s="1359"/>
    </row>
    <row r="555" spans="1:15">
      <c r="A555" s="1376">
        <v>555</v>
      </c>
      <c r="B555" s="1286"/>
      <c r="C555" s="1286"/>
      <c r="D555" s="1376"/>
      <c r="F555" s="1354" t="s">
        <v>1070</v>
      </c>
      <c r="G555" s="1308" t="s">
        <v>1305</v>
      </c>
      <c r="H555" s="1354" t="s">
        <v>270</v>
      </c>
      <c r="I555" s="1376"/>
      <c r="J555" s="1296" t="s">
        <v>79</v>
      </c>
      <c r="K555" s="1464" t="s">
        <v>79</v>
      </c>
      <c r="L555" s="1304"/>
      <c r="M555" s="1360" t="s">
        <v>1381</v>
      </c>
      <c r="N555" s="1310" t="s">
        <v>1381</v>
      </c>
      <c r="O555" s="1361"/>
    </row>
    <row r="556" spans="1:15">
      <c r="A556" s="1376">
        <v>556</v>
      </c>
      <c r="B556" s="1286"/>
      <c r="C556" s="1286"/>
      <c r="D556" s="1376"/>
      <c r="F556" s="1354" t="s">
        <v>1070</v>
      </c>
      <c r="G556" s="1308" t="s">
        <v>1305</v>
      </c>
      <c r="H556" s="1354" t="s">
        <v>270</v>
      </c>
      <c r="I556" s="1376"/>
      <c r="J556" s="1296" t="s">
        <v>79</v>
      </c>
      <c r="K556" s="1425" t="s">
        <v>1293</v>
      </c>
      <c r="L556" s="1304"/>
      <c r="M556" s="1426">
        <v>359</v>
      </c>
      <c r="N556" s="1427">
        <v>542</v>
      </c>
      <c r="O556" s="1428">
        <f t="shared" ref="O556:O559" si="17">IF(SUM(N556)-SUM(M556)=0,"- ",SUM(N556)-SUM(M556))</f>
        <v>183</v>
      </c>
    </row>
    <row r="557" spans="1:15">
      <c r="A557" s="1376">
        <v>557</v>
      </c>
      <c r="B557" s="1286"/>
      <c r="C557" s="1286"/>
      <c r="D557" s="1376"/>
      <c r="F557" s="1354" t="s">
        <v>1070</v>
      </c>
      <c r="G557" s="1308" t="s">
        <v>1305</v>
      </c>
      <c r="H557" s="1354" t="s">
        <v>270</v>
      </c>
      <c r="I557" s="1376"/>
      <c r="J557" s="1296" t="s">
        <v>79</v>
      </c>
      <c r="K557" s="1429" t="s">
        <v>1294</v>
      </c>
      <c r="L557" s="1304"/>
      <c r="M557" s="1326">
        <v>124</v>
      </c>
      <c r="N557" s="1327">
        <v>456</v>
      </c>
      <c r="O557" s="1328">
        <f t="shared" si="17"/>
        <v>332</v>
      </c>
    </row>
    <row r="558" spans="1:15">
      <c r="A558" s="1376">
        <v>558</v>
      </c>
      <c r="B558" s="1286"/>
      <c r="C558" s="1286"/>
      <c r="D558" s="1376"/>
      <c r="E558" s="1384"/>
      <c r="F558" s="1354" t="s">
        <v>1070</v>
      </c>
      <c r="G558" s="1308" t="s">
        <v>1305</v>
      </c>
      <c r="H558" s="1354" t="s">
        <v>270</v>
      </c>
      <c r="I558" s="1376"/>
      <c r="J558" s="1296" t="s">
        <v>79</v>
      </c>
      <c r="K558" s="1430" t="s">
        <v>1295</v>
      </c>
      <c r="L558" s="1304"/>
      <c r="M558" s="1309">
        <v>208</v>
      </c>
      <c r="N558" s="1310">
        <v>85</v>
      </c>
      <c r="O558" s="1311">
        <f t="shared" si="17"/>
        <v>-123</v>
      </c>
    </row>
    <row r="559" spans="1:15">
      <c r="A559" s="1376">
        <v>559</v>
      </c>
      <c r="B559" s="1286"/>
      <c r="C559" s="1286"/>
      <c r="D559" s="1376"/>
      <c r="F559" s="1308" t="s">
        <v>1167</v>
      </c>
      <c r="G559" s="1354" t="s">
        <v>1305</v>
      </c>
      <c r="H559" s="1354" t="s">
        <v>270</v>
      </c>
      <c r="I559" s="1376"/>
      <c r="J559" s="1296" t="s">
        <v>79</v>
      </c>
      <c r="K559" s="1465" t="s">
        <v>1330</v>
      </c>
      <c r="L559" s="1304"/>
      <c r="M559" s="1309">
        <v>26</v>
      </c>
      <c r="N559" s="1310" t="s">
        <v>1381</v>
      </c>
      <c r="O559" s="1311">
        <f t="shared" si="17"/>
        <v>-26</v>
      </c>
    </row>
    <row r="560" spans="1:15">
      <c r="A560" s="1376">
        <v>560</v>
      </c>
      <c r="B560" s="1286"/>
      <c r="C560" s="1286"/>
      <c r="D560" s="1376"/>
      <c r="F560" s="1354" t="s">
        <v>1070</v>
      </c>
      <c r="G560" s="1308" t="s">
        <v>1305</v>
      </c>
      <c r="H560" s="1354" t="s">
        <v>270</v>
      </c>
      <c r="I560" s="1376"/>
      <c r="J560" s="1296" t="s">
        <v>79</v>
      </c>
      <c r="K560" s="1356" t="s">
        <v>1169</v>
      </c>
      <c r="L560" s="1304"/>
      <c r="M560" s="1357" t="s">
        <v>1381</v>
      </c>
      <c r="N560" s="1358" t="s">
        <v>1381</v>
      </c>
      <c r="O560" s="1359"/>
    </row>
    <row r="561" spans="1:15">
      <c r="A561" s="1376">
        <v>561</v>
      </c>
      <c r="B561" s="1286"/>
      <c r="C561" s="1286"/>
      <c r="D561" s="1376"/>
      <c r="F561" s="1354" t="s">
        <v>1070</v>
      </c>
      <c r="G561" s="1308" t="s">
        <v>1305</v>
      </c>
      <c r="H561" s="1354" t="s">
        <v>270</v>
      </c>
      <c r="I561" s="1376"/>
      <c r="J561" s="1296" t="s">
        <v>79</v>
      </c>
      <c r="K561" s="1464" t="s">
        <v>79</v>
      </c>
      <c r="L561" s="1304"/>
      <c r="M561" s="1360" t="s">
        <v>1381</v>
      </c>
      <c r="N561" s="1310" t="s">
        <v>1381</v>
      </c>
      <c r="O561" s="1361"/>
    </row>
    <row r="562" spans="1:15">
      <c r="A562" s="1376">
        <v>562</v>
      </c>
      <c r="B562" s="1286"/>
      <c r="C562" s="1286"/>
      <c r="D562" s="1376"/>
      <c r="F562" s="1354" t="s">
        <v>1070</v>
      </c>
      <c r="G562" s="1308" t="s">
        <v>1305</v>
      </c>
      <c r="H562" s="1354" t="s">
        <v>270</v>
      </c>
      <c r="I562" s="1376"/>
      <c r="J562" s="1296" t="s">
        <v>79</v>
      </c>
      <c r="K562" s="1464" t="s">
        <v>79</v>
      </c>
      <c r="L562" s="1304"/>
      <c r="M562" s="1357" t="s">
        <v>1381</v>
      </c>
      <c r="N562" s="1358" t="s">
        <v>1381</v>
      </c>
      <c r="O562" s="1359"/>
    </row>
    <row r="563" spans="1:15">
      <c r="A563" s="1376">
        <v>563</v>
      </c>
      <c r="B563" s="1286"/>
      <c r="C563" s="1286"/>
      <c r="D563" s="1376"/>
      <c r="F563" s="1354" t="s">
        <v>1070</v>
      </c>
      <c r="G563" s="1308" t="s">
        <v>1305</v>
      </c>
      <c r="H563" s="1354" t="s">
        <v>270</v>
      </c>
      <c r="I563" s="1376"/>
      <c r="J563" s="1296" t="s">
        <v>79</v>
      </c>
      <c r="K563" s="1464" t="s">
        <v>79</v>
      </c>
      <c r="L563" s="1304"/>
      <c r="M563" s="1360" t="s">
        <v>1381</v>
      </c>
      <c r="N563" s="1310" t="s">
        <v>1381</v>
      </c>
      <c r="O563" s="1361"/>
    </row>
    <row r="564" spans="1:15">
      <c r="A564" s="1376">
        <v>564</v>
      </c>
      <c r="B564" s="1286"/>
      <c r="C564" s="1286"/>
      <c r="D564" s="1376"/>
      <c r="F564" s="1354" t="s">
        <v>1070</v>
      </c>
      <c r="G564" s="1308" t="s">
        <v>1305</v>
      </c>
      <c r="H564" s="1354" t="s">
        <v>270</v>
      </c>
      <c r="I564" s="1376"/>
      <c r="J564" s="1296" t="s">
        <v>79</v>
      </c>
      <c r="K564" s="1464" t="s">
        <v>79</v>
      </c>
      <c r="L564" s="1304"/>
      <c r="M564" s="1357" t="s">
        <v>1381</v>
      </c>
      <c r="N564" s="1358" t="s">
        <v>1381</v>
      </c>
      <c r="O564" s="1359"/>
    </row>
    <row r="565" spans="1:15">
      <c r="A565" s="1376">
        <v>565</v>
      </c>
      <c r="B565" s="1286"/>
      <c r="C565" s="1286"/>
      <c r="D565" s="1376"/>
      <c r="F565" s="1354" t="s">
        <v>1070</v>
      </c>
      <c r="G565" s="1308" t="s">
        <v>1305</v>
      </c>
      <c r="H565" s="1354" t="s">
        <v>270</v>
      </c>
      <c r="I565" s="1376"/>
      <c r="J565" s="1296" t="s">
        <v>79</v>
      </c>
      <c r="K565" s="1464" t="s">
        <v>79</v>
      </c>
      <c r="L565" s="1304"/>
      <c r="M565" s="1360" t="s">
        <v>1381</v>
      </c>
      <c r="N565" s="1310" t="s">
        <v>1381</v>
      </c>
      <c r="O565" s="1361"/>
    </row>
    <row r="566" spans="1:15">
      <c r="A566" s="1376">
        <v>566</v>
      </c>
      <c r="B566" s="1286"/>
      <c r="C566" s="1286"/>
      <c r="D566" s="1376"/>
      <c r="F566" s="1354" t="s">
        <v>1070</v>
      </c>
      <c r="G566" s="1308" t="s">
        <v>1305</v>
      </c>
      <c r="H566" s="1354" t="s">
        <v>270</v>
      </c>
      <c r="I566" s="1376"/>
      <c r="J566" s="1296" t="s">
        <v>79</v>
      </c>
      <c r="K566" s="1464" t="s">
        <v>79</v>
      </c>
      <c r="L566" s="1304"/>
      <c r="M566" s="1357" t="s">
        <v>1381</v>
      </c>
      <c r="N566" s="1358" t="s">
        <v>1381</v>
      </c>
      <c r="O566" s="1359"/>
    </row>
    <row r="567" spans="1:15">
      <c r="A567" s="1376">
        <v>567</v>
      </c>
      <c r="B567" s="1286"/>
      <c r="C567" s="1286"/>
      <c r="D567" s="1376"/>
      <c r="F567" s="1354" t="s">
        <v>1070</v>
      </c>
      <c r="G567" s="1308" t="s">
        <v>1305</v>
      </c>
      <c r="H567" s="1354" t="s">
        <v>270</v>
      </c>
      <c r="I567" s="1376"/>
      <c r="J567" s="1296" t="s">
        <v>79</v>
      </c>
      <c r="K567" s="1464" t="s">
        <v>79</v>
      </c>
      <c r="L567" s="1304"/>
      <c r="M567" s="1360" t="s">
        <v>1381</v>
      </c>
      <c r="N567" s="1310" t="s">
        <v>1381</v>
      </c>
      <c r="O567" s="1361"/>
    </row>
    <row r="568" spans="1:15">
      <c r="A568" s="1376">
        <v>568</v>
      </c>
      <c r="B568" s="1286"/>
      <c r="C568" s="1286"/>
      <c r="D568" s="1376"/>
      <c r="F568" s="1354" t="s">
        <v>1070</v>
      </c>
      <c r="G568" s="1308" t="s">
        <v>1305</v>
      </c>
      <c r="H568" s="1354" t="s">
        <v>270</v>
      </c>
      <c r="I568" s="1376"/>
      <c r="J568" s="1296" t="s">
        <v>79</v>
      </c>
      <c r="K568" s="1464" t="s">
        <v>79</v>
      </c>
      <c r="L568" s="1304"/>
      <c r="M568" s="1357" t="s">
        <v>1381</v>
      </c>
      <c r="N568" s="1358" t="s">
        <v>1381</v>
      </c>
      <c r="O568" s="1359"/>
    </row>
    <row r="569" spans="1:15">
      <c r="A569" s="1376">
        <v>569</v>
      </c>
      <c r="B569" s="1286"/>
      <c r="C569" s="1286"/>
      <c r="D569" s="1376"/>
      <c r="F569" s="1354" t="s">
        <v>1070</v>
      </c>
      <c r="G569" s="1308" t="s">
        <v>1305</v>
      </c>
      <c r="H569" s="1354" t="s">
        <v>270</v>
      </c>
      <c r="I569" s="1376"/>
      <c r="J569" s="1296" t="s">
        <v>79</v>
      </c>
      <c r="K569" s="1464" t="s">
        <v>79</v>
      </c>
      <c r="L569" s="1304"/>
      <c r="M569" s="1360" t="s">
        <v>1381</v>
      </c>
      <c r="N569" s="1310" t="s">
        <v>1381</v>
      </c>
      <c r="O569" s="1361"/>
    </row>
    <row r="570" spans="1:15">
      <c r="A570" s="1376">
        <v>570</v>
      </c>
      <c r="B570" s="1286"/>
      <c r="C570" s="1286"/>
      <c r="D570" s="1376"/>
      <c r="F570" s="1354" t="s">
        <v>1070</v>
      </c>
      <c r="G570" s="1308" t="s">
        <v>1305</v>
      </c>
      <c r="H570" s="1354" t="s">
        <v>270</v>
      </c>
      <c r="I570" s="1376"/>
      <c r="J570" s="1296" t="s">
        <v>79</v>
      </c>
      <c r="K570" s="1363" t="s">
        <v>1297</v>
      </c>
      <c r="L570" s="1304"/>
      <c r="M570" s="1357" t="s">
        <v>1431</v>
      </c>
      <c r="N570" s="1358" t="s">
        <v>1381</v>
      </c>
      <c r="O570" s="1359"/>
    </row>
    <row r="571" spans="1:15">
      <c r="A571" s="1376">
        <v>571</v>
      </c>
      <c r="B571" s="1286"/>
      <c r="C571" s="1286"/>
      <c r="D571" s="1376"/>
      <c r="F571" s="1354" t="s">
        <v>1070</v>
      </c>
      <c r="G571" s="1308" t="s">
        <v>1305</v>
      </c>
      <c r="H571" s="1354" t="s">
        <v>270</v>
      </c>
      <c r="I571" s="1376"/>
      <c r="J571" s="1296" t="s">
        <v>79</v>
      </c>
      <c r="K571" s="1464" t="s">
        <v>79</v>
      </c>
      <c r="L571" s="1304"/>
      <c r="M571" s="1360">
        <v>26</v>
      </c>
      <c r="N571" s="1310" t="s">
        <v>1381</v>
      </c>
      <c r="O571" s="1361"/>
    </row>
    <row r="572" spans="1:15">
      <c r="A572" s="1376">
        <v>572</v>
      </c>
      <c r="B572" s="1286"/>
      <c r="C572" s="1286"/>
      <c r="D572" s="1376"/>
      <c r="F572" s="1354" t="s">
        <v>1070</v>
      </c>
      <c r="G572" s="1308" t="s">
        <v>1305</v>
      </c>
      <c r="H572" s="1354" t="s">
        <v>270</v>
      </c>
      <c r="I572" s="1376"/>
      <c r="J572" s="1296" t="s">
        <v>79</v>
      </c>
      <c r="K572" s="1466" t="s">
        <v>1331</v>
      </c>
      <c r="L572" s="1304"/>
      <c r="M572" s="1426">
        <v>71462</v>
      </c>
      <c r="N572" s="1427">
        <v>78378</v>
      </c>
      <c r="O572" s="1428">
        <f t="shared" ref="O572:O581" si="18">IF(SUM(N572)-SUM(M572)=0,"- ",SUM(N572)-SUM(M572))</f>
        <v>6916</v>
      </c>
    </row>
    <row r="573" spans="1:15">
      <c r="A573" s="1376">
        <v>573</v>
      </c>
      <c r="B573" s="1286"/>
      <c r="C573" s="1286"/>
      <c r="D573" s="1376"/>
      <c r="F573" s="1354" t="s">
        <v>1070</v>
      </c>
      <c r="G573" s="1308" t="s">
        <v>1305</v>
      </c>
      <c r="H573" s="1354" t="s">
        <v>270</v>
      </c>
      <c r="I573" s="1376"/>
      <c r="J573" s="1296" t="s">
        <v>79</v>
      </c>
      <c r="K573" s="1425" t="s">
        <v>137</v>
      </c>
      <c r="L573" s="1304"/>
      <c r="M573" s="1426">
        <v>22667</v>
      </c>
      <c r="N573" s="1427">
        <v>21130</v>
      </c>
      <c r="O573" s="1428">
        <f t="shared" si="18"/>
        <v>-1537</v>
      </c>
    </row>
    <row r="574" spans="1:15">
      <c r="A574" s="1376">
        <v>574</v>
      </c>
      <c r="B574" s="1286"/>
      <c r="C574" s="1286"/>
      <c r="D574" s="1376"/>
      <c r="F574" s="1354" t="s">
        <v>1070</v>
      </c>
      <c r="G574" s="1308" t="s">
        <v>1305</v>
      </c>
      <c r="H574" s="1354" t="s">
        <v>270</v>
      </c>
      <c r="I574" s="1376"/>
      <c r="J574" s="1296" t="s">
        <v>79</v>
      </c>
      <c r="K574" s="1447" t="s">
        <v>1299</v>
      </c>
      <c r="L574" s="1304"/>
      <c r="M574" s="1326" t="s">
        <v>1381</v>
      </c>
      <c r="N574" s="1327" t="s">
        <v>1381</v>
      </c>
      <c r="O574" s="1328" t="str">
        <f t="shared" si="18"/>
        <v xml:space="preserve">- </v>
      </c>
    </row>
    <row r="575" spans="1:15">
      <c r="A575" s="1376">
        <v>575</v>
      </c>
      <c r="B575" s="1286"/>
      <c r="C575" s="1286"/>
      <c r="D575" s="1376"/>
      <c r="F575" s="1354" t="s">
        <v>1070</v>
      </c>
      <c r="G575" s="1308" t="s">
        <v>1305</v>
      </c>
      <c r="H575" s="1354" t="s">
        <v>270</v>
      </c>
      <c r="I575" s="1376"/>
      <c r="J575" s="1296" t="s">
        <v>79</v>
      </c>
      <c r="K575" s="1423" t="s">
        <v>1300</v>
      </c>
      <c r="L575" s="1304"/>
      <c r="M575" s="1309" t="s">
        <v>1381</v>
      </c>
      <c r="N575" s="1310" t="s">
        <v>1381</v>
      </c>
      <c r="O575" s="1311" t="str">
        <f t="shared" si="18"/>
        <v xml:space="preserve">- </v>
      </c>
    </row>
    <row r="576" spans="1:15">
      <c r="A576" s="1376">
        <v>576</v>
      </c>
      <c r="B576" s="1286"/>
      <c r="C576" s="1286"/>
      <c r="D576" s="1376"/>
      <c r="F576" s="1354" t="s">
        <v>1070</v>
      </c>
      <c r="G576" s="1308" t="s">
        <v>1305</v>
      </c>
      <c r="H576" s="1354" t="s">
        <v>270</v>
      </c>
      <c r="I576" s="1376"/>
      <c r="J576" s="1296" t="s">
        <v>79</v>
      </c>
      <c r="K576" s="1423" t="s">
        <v>1301</v>
      </c>
      <c r="L576" s="1304"/>
      <c r="M576" s="1309" t="s">
        <v>1381</v>
      </c>
      <c r="N576" s="1310" t="s">
        <v>1381</v>
      </c>
      <c r="O576" s="1311" t="str">
        <f t="shared" si="18"/>
        <v xml:space="preserve">- </v>
      </c>
    </row>
    <row r="577" spans="1:15">
      <c r="A577" s="1376">
        <v>577</v>
      </c>
      <c r="B577" s="1286"/>
      <c r="C577" s="1286"/>
      <c r="D577" s="1376"/>
      <c r="F577" s="1354" t="s">
        <v>1070</v>
      </c>
      <c r="G577" s="1308" t="s">
        <v>1305</v>
      </c>
      <c r="H577" s="1354" t="s">
        <v>270</v>
      </c>
      <c r="I577" s="1376"/>
      <c r="J577" s="1296" t="s">
        <v>79</v>
      </c>
      <c r="K577" s="1424" t="s">
        <v>138</v>
      </c>
      <c r="L577" s="1304"/>
      <c r="M577" s="1318">
        <v>-846</v>
      </c>
      <c r="N577" s="1319">
        <v>2750</v>
      </c>
      <c r="O577" s="1320">
        <f t="shared" si="18"/>
        <v>3596</v>
      </c>
    </row>
    <row r="578" spans="1:15">
      <c r="A578" s="1376">
        <v>578</v>
      </c>
      <c r="B578" s="1286"/>
      <c r="C578" s="1286"/>
      <c r="D578" s="1376"/>
      <c r="F578" s="1354" t="s">
        <v>1070</v>
      </c>
      <c r="G578" s="1308" t="s">
        <v>1305</v>
      </c>
      <c r="H578" s="1354" t="s">
        <v>270</v>
      </c>
      <c r="I578" s="1376"/>
      <c r="J578" s="1296" t="s">
        <v>79</v>
      </c>
      <c r="K578" s="1425" t="s">
        <v>1302</v>
      </c>
      <c r="L578" s="1304"/>
      <c r="M578" s="1426">
        <v>21820</v>
      </c>
      <c r="N578" s="1427">
        <v>23880</v>
      </c>
      <c r="O578" s="1428">
        <f t="shared" si="18"/>
        <v>2060</v>
      </c>
    </row>
    <row r="579" spans="1:15">
      <c r="A579" s="1376">
        <v>579</v>
      </c>
      <c r="B579" s="1286"/>
      <c r="C579" s="1286"/>
      <c r="D579" s="1376"/>
      <c r="F579" s="1354" t="s">
        <v>1070</v>
      </c>
      <c r="G579" s="1308" t="s">
        <v>1305</v>
      </c>
      <c r="H579" s="1354" t="s">
        <v>270</v>
      </c>
      <c r="I579" s="1376"/>
      <c r="J579" s="1296" t="s">
        <v>79</v>
      </c>
      <c r="K579" s="1467" t="s">
        <v>1303</v>
      </c>
      <c r="L579" s="1304"/>
      <c r="M579" s="1426">
        <v>49641</v>
      </c>
      <c r="N579" s="1427">
        <v>54498</v>
      </c>
      <c r="O579" s="1428">
        <f t="shared" si="18"/>
        <v>4857</v>
      </c>
    </row>
    <row r="580" spans="1:15">
      <c r="A580" s="1376">
        <v>580</v>
      </c>
      <c r="B580" s="1286"/>
      <c r="C580" s="1286"/>
      <c r="D580" s="1376"/>
      <c r="F580" s="1354" t="s">
        <v>1070</v>
      </c>
      <c r="G580" s="1308" t="s">
        <v>1305</v>
      </c>
      <c r="H580" s="1354" t="s">
        <v>270</v>
      </c>
      <c r="I580" s="1376"/>
      <c r="J580" s="1296" t="s">
        <v>79</v>
      </c>
      <c r="K580" s="1466" t="s">
        <v>1332</v>
      </c>
      <c r="L580" s="1304"/>
      <c r="M580" s="1426" t="s">
        <v>1381</v>
      </c>
      <c r="N580" s="1427" t="s">
        <v>1381</v>
      </c>
      <c r="O580" s="1428" t="str">
        <f t="shared" si="18"/>
        <v xml:space="preserve">- </v>
      </c>
    </row>
    <row r="581" spans="1:15">
      <c r="A581" s="1376">
        <v>581</v>
      </c>
      <c r="B581" s="1286"/>
      <c r="C581" s="1286"/>
      <c r="D581" s="1376"/>
      <c r="F581" s="1385" t="s">
        <v>1070</v>
      </c>
      <c r="G581" s="1343" t="s">
        <v>1305</v>
      </c>
      <c r="H581" s="1385" t="s">
        <v>270</v>
      </c>
      <c r="I581" s="1376"/>
      <c r="J581" s="1296" t="s">
        <v>79</v>
      </c>
      <c r="K581" s="1466" t="s">
        <v>633</v>
      </c>
      <c r="L581" s="1296"/>
      <c r="M581" s="1468">
        <v>49641</v>
      </c>
      <c r="N581" s="1469">
        <v>54498</v>
      </c>
      <c r="O581" s="1470">
        <f t="shared" si="18"/>
        <v>4857</v>
      </c>
    </row>
    <row r="582" spans="1:15">
      <c r="A582" s="1376">
        <v>582</v>
      </c>
      <c r="B582" s="1286"/>
      <c r="C582" s="1286"/>
      <c r="D582" s="1376"/>
      <c r="F582" s="1387" t="s">
        <v>79</v>
      </c>
      <c r="G582" s="1388" t="s">
        <v>79</v>
      </c>
      <c r="H582" s="1387" t="s">
        <v>79</v>
      </c>
      <c r="I582" s="1376"/>
      <c r="J582" s="1296" t="s">
        <v>79</v>
      </c>
      <c r="K582" s="1296"/>
      <c r="L582" s="1304"/>
      <c r="M582" s="1420" t="s">
        <v>79</v>
      </c>
      <c r="N582" s="1420" t="s">
        <v>79</v>
      </c>
      <c r="O582" s="1421"/>
    </row>
    <row r="583" spans="1:15" ht="16.5">
      <c r="A583" s="1376">
        <v>583</v>
      </c>
      <c r="B583" s="1286"/>
      <c r="C583" s="1286"/>
      <c r="D583" s="1376"/>
      <c r="F583" s="1392" t="s">
        <v>79</v>
      </c>
      <c r="G583" s="1393" t="s">
        <v>79</v>
      </c>
      <c r="H583" s="1392" t="s">
        <v>79</v>
      </c>
      <c r="I583" s="1376"/>
      <c r="J583" s="1394" t="s">
        <v>1333</v>
      </c>
      <c r="K583" s="1296"/>
      <c r="L583" s="1304"/>
      <c r="M583" s="1420" t="s">
        <v>79</v>
      </c>
      <c r="N583" s="1420" t="s">
        <v>79</v>
      </c>
      <c r="O583" s="1421"/>
    </row>
    <row r="584" spans="1:15">
      <c r="A584" s="1376">
        <v>584</v>
      </c>
      <c r="B584" s="1286"/>
      <c r="C584" s="1286"/>
      <c r="D584" s="1376"/>
      <c r="F584" s="1303" t="s">
        <v>1070</v>
      </c>
      <c r="G584" s="1396" t="s">
        <v>1305</v>
      </c>
      <c r="H584" s="1396" t="s">
        <v>270</v>
      </c>
      <c r="I584" s="1376"/>
      <c r="J584" s="1296" t="s">
        <v>79</v>
      </c>
      <c r="K584" s="1471" t="s">
        <v>1303</v>
      </c>
      <c r="L584" s="1304"/>
      <c r="M584" s="1452">
        <v>49641</v>
      </c>
      <c r="N584" s="1453">
        <v>54498</v>
      </c>
      <c r="O584" s="1454">
        <f t="shared" ref="O584:O597" si="19">IF(SUM(N584)-SUM(M584)=0,"- ",SUM(N584)-SUM(M584))</f>
        <v>4857</v>
      </c>
    </row>
    <row r="585" spans="1:15">
      <c r="A585" s="1376">
        <v>585</v>
      </c>
      <c r="B585" s="1286"/>
      <c r="C585" s="1286"/>
      <c r="D585" s="1376"/>
      <c r="F585" s="1308" t="s">
        <v>1070</v>
      </c>
      <c r="G585" s="1354" t="s">
        <v>1305</v>
      </c>
      <c r="H585" s="1354" t="s">
        <v>270</v>
      </c>
      <c r="I585" s="1376"/>
      <c r="J585" s="1296" t="s">
        <v>79</v>
      </c>
      <c r="K585" s="1472" t="s">
        <v>55</v>
      </c>
      <c r="L585" s="1304"/>
      <c r="M585" s="1426">
        <v>76723</v>
      </c>
      <c r="N585" s="1427">
        <v>-15370</v>
      </c>
      <c r="O585" s="1428">
        <f t="shared" si="19"/>
        <v>-92093</v>
      </c>
    </row>
    <row r="586" spans="1:15">
      <c r="A586" s="1376">
        <v>586</v>
      </c>
      <c r="B586" s="1286"/>
      <c r="C586" s="1286"/>
      <c r="D586" s="1376"/>
      <c r="F586" s="1308" t="s">
        <v>1070</v>
      </c>
      <c r="G586" s="1354" t="s">
        <v>1305</v>
      </c>
      <c r="H586" s="1354" t="s">
        <v>270</v>
      </c>
      <c r="I586" s="1376"/>
      <c r="J586" s="1296" t="s">
        <v>79</v>
      </c>
      <c r="K586" s="1473" t="s">
        <v>56</v>
      </c>
      <c r="L586" s="1304"/>
      <c r="M586" s="1326">
        <v>66177</v>
      </c>
      <c r="N586" s="1327">
        <v>-25122</v>
      </c>
      <c r="O586" s="1328">
        <f t="shared" si="19"/>
        <v>-91299</v>
      </c>
    </row>
    <row r="587" spans="1:15">
      <c r="A587" s="1376">
        <v>587</v>
      </c>
      <c r="B587" s="1286"/>
      <c r="C587" s="1286"/>
      <c r="D587" s="1376"/>
      <c r="F587" s="1308" t="s">
        <v>1070</v>
      </c>
      <c r="G587" s="1354" t="s">
        <v>1305</v>
      </c>
      <c r="H587" s="1354" t="s">
        <v>270</v>
      </c>
      <c r="I587" s="1376"/>
      <c r="J587" s="1296" t="s">
        <v>79</v>
      </c>
      <c r="K587" s="1474" t="s">
        <v>57</v>
      </c>
      <c r="L587" s="1304"/>
      <c r="M587" s="1309">
        <v>2741</v>
      </c>
      <c r="N587" s="1310">
        <v>10961</v>
      </c>
      <c r="O587" s="1311">
        <f t="shared" si="19"/>
        <v>8220</v>
      </c>
    </row>
    <row r="588" spans="1:15">
      <c r="A588" s="1376">
        <v>588</v>
      </c>
      <c r="B588" s="1286"/>
      <c r="C588" s="1286"/>
      <c r="D588" s="1376"/>
      <c r="F588" s="1308" t="s">
        <v>1070</v>
      </c>
      <c r="G588" s="1354" t="s">
        <v>1305</v>
      </c>
      <c r="H588" s="1354" t="s">
        <v>270</v>
      </c>
      <c r="I588" s="1376"/>
      <c r="J588" s="1296" t="s">
        <v>79</v>
      </c>
      <c r="K588" s="1474" t="s">
        <v>58</v>
      </c>
      <c r="L588" s="1304"/>
      <c r="M588" s="1309" t="s">
        <v>1381</v>
      </c>
      <c r="N588" s="1310" t="s">
        <v>1381</v>
      </c>
      <c r="O588" s="1311" t="str">
        <f t="shared" si="19"/>
        <v xml:space="preserve">- </v>
      </c>
    </row>
    <row r="589" spans="1:15">
      <c r="A589" s="1376">
        <v>589</v>
      </c>
      <c r="B589" s="1286"/>
      <c r="C589" s="1286"/>
      <c r="D589" s="1376"/>
      <c r="F589" s="1308" t="s">
        <v>1070</v>
      </c>
      <c r="G589" s="1354" t="s">
        <v>1305</v>
      </c>
      <c r="H589" s="1354" t="s">
        <v>270</v>
      </c>
      <c r="I589" s="1376"/>
      <c r="J589" s="1296" t="s">
        <v>79</v>
      </c>
      <c r="K589" s="1474" t="s">
        <v>59</v>
      </c>
      <c r="L589" s="1304"/>
      <c r="M589" s="1309" t="s">
        <v>1381</v>
      </c>
      <c r="N589" s="1310" t="s">
        <v>1381</v>
      </c>
      <c r="O589" s="1311" t="str">
        <f t="shared" si="19"/>
        <v xml:space="preserve">- </v>
      </c>
    </row>
    <row r="590" spans="1:15">
      <c r="A590" s="1376">
        <v>590</v>
      </c>
      <c r="B590" s="1286"/>
      <c r="C590" s="1286"/>
      <c r="D590" s="1376"/>
      <c r="F590" s="1308" t="s">
        <v>1070</v>
      </c>
      <c r="G590" s="1354" t="s">
        <v>1305</v>
      </c>
      <c r="H590" s="1354" t="s">
        <v>270</v>
      </c>
      <c r="I590" s="1376"/>
      <c r="J590" s="1296" t="s">
        <v>79</v>
      </c>
      <c r="K590" s="1474" t="s">
        <v>60</v>
      </c>
      <c r="L590" s="1304"/>
      <c r="M590" s="1309" t="s">
        <v>1381</v>
      </c>
      <c r="N590" s="1310" t="s">
        <v>1381</v>
      </c>
      <c r="O590" s="1311" t="str">
        <f t="shared" si="19"/>
        <v xml:space="preserve">- </v>
      </c>
    </row>
    <row r="591" spans="1:15">
      <c r="A591" s="1376">
        <v>591</v>
      </c>
      <c r="B591" s="1286"/>
      <c r="C591" s="1286"/>
      <c r="D591" s="1376"/>
      <c r="F591" s="1308" t="s">
        <v>1070</v>
      </c>
      <c r="G591" s="1354" t="s">
        <v>1305</v>
      </c>
      <c r="H591" s="1354" t="s">
        <v>270</v>
      </c>
      <c r="I591" s="1376"/>
      <c r="J591" s="1296" t="s">
        <v>79</v>
      </c>
      <c r="K591" s="1474" t="s">
        <v>61</v>
      </c>
      <c r="L591" s="1304"/>
      <c r="M591" s="1309" t="s">
        <v>1381</v>
      </c>
      <c r="N591" s="1310" t="s">
        <v>1381</v>
      </c>
      <c r="O591" s="1311" t="str">
        <f t="shared" si="19"/>
        <v xml:space="preserve">- </v>
      </c>
    </row>
    <row r="592" spans="1:15">
      <c r="A592" s="1376">
        <v>592</v>
      </c>
      <c r="B592" s="1286"/>
      <c r="C592" s="1286"/>
      <c r="D592" s="1376"/>
      <c r="F592" s="1308" t="s">
        <v>1070</v>
      </c>
      <c r="G592" s="1354" t="s">
        <v>1305</v>
      </c>
      <c r="H592" s="1354" t="s">
        <v>270</v>
      </c>
      <c r="I592" s="1376"/>
      <c r="J592" s="1296" t="s">
        <v>79</v>
      </c>
      <c r="K592" s="1474" t="s">
        <v>62</v>
      </c>
      <c r="L592" s="1304"/>
      <c r="M592" s="1309" t="s">
        <v>1381</v>
      </c>
      <c r="N592" s="1310" t="s">
        <v>1381</v>
      </c>
      <c r="O592" s="1311" t="str">
        <f t="shared" si="19"/>
        <v xml:space="preserve">- </v>
      </c>
    </row>
    <row r="593" spans="1:17">
      <c r="A593" s="1376">
        <v>593</v>
      </c>
      <c r="B593" s="1286"/>
      <c r="C593" s="1286"/>
      <c r="D593" s="1376"/>
      <c r="F593" s="1308" t="s">
        <v>1070</v>
      </c>
      <c r="G593" s="1354" t="s">
        <v>1305</v>
      </c>
      <c r="H593" s="1354" t="s">
        <v>270</v>
      </c>
      <c r="I593" s="1376"/>
      <c r="J593" s="1296" t="s">
        <v>79</v>
      </c>
      <c r="K593" s="1475" t="s">
        <v>63</v>
      </c>
      <c r="L593" s="1304"/>
      <c r="M593" s="1309">
        <v>7598</v>
      </c>
      <c r="N593" s="1310">
        <v>-1109</v>
      </c>
      <c r="O593" s="1311">
        <f t="shared" si="19"/>
        <v>-8707</v>
      </c>
    </row>
    <row r="594" spans="1:17">
      <c r="A594" s="1376">
        <v>594</v>
      </c>
      <c r="B594" s="1286"/>
      <c r="C594" s="1286"/>
      <c r="D594" s="1376"/>
      <c r="F594" s="1308" t="s">
        <v>1070</v>
      </c>
      <c r="G594" s="1354" t="s">
        <v>1305</v>
      </c>
      <c r="H594" s="1354" t="s">
        <v>270</v>
      </c>
      <c r="I594" s="1376"/>
      <c r="J594" s="1296" t="s">
        <v>79</v>
      </c>
      <c r="K594" s="1476" t="s">
        <v>64</v>
      </c>
      <c r="L594" s="1304"/>
      <c r="M594" s="1318">
        <v>205</v>
      </c>
      <c r="N594" s="1319">
        <v>-100</v>
      </c>
      <c r="O594" s="1320">
        <f t="shared" si="19"/>
        <v>-305</v>
      </c>
    </row>
    <row r="595" spans="1:17">
      <c r="A595" s="1376">
        <v>595</v>
      </c>
      <c r="B595" s="1286"/>
      <c r="C595" s="1286"/>
      <c r="D595" s="1376"/>
      <c r="F595" s="1308" t="s">
        <v>1070</v>
      </c>
      <c r="G595" s="1354" t="s">
        <v>1305</v>
      </c>
      <c r="H595" s="1354" t="s">
        <v>270</v>
      </c>
      <c r="I595" s="1376"/>
      <c r="J595" s="1296" t="s">
        <v>79</v>
      </c>
      <c r="K595" s="1477" t="s">
        <v>1334</v>
      </c>
      <c r="L595" s="1304"/>
      <c r="M595" s="1426">
        <v>126364</v>
      </c>
      <c r="N595" s="1427">
        <v>39127</v>
      </c>
      <c r="O595" s="1428">
        <f t="shared" si="19"/>
        <v>-87237</v>
      </c>
    </row>
    <row r="596" spans="1:17">
      <c r="A596" s="1376">
        <v>596</v>
      </c>
      <c r="B596" s="1286"/>
      <c r="C596" s="1286"/>
      <c r="D596" s="1376"/>
      <c r="F596" s="1308" t="s">
        <v>1070</v>
      </c>
      <c r="G596" s="1354" t="s">
        <v>1305</v>
      </c>
      <c r="H596" s="1354" t="s">
        <v>270</v>
      </c>
      <c r="I596" s="1376"/>
      <c r="J596" s="1296" t="s">
        <v>79</v>
      </c>
      <c r="K596" s="1478" t="s">
        <v>1335</v>
      </c>
      <c r="L596" s="1304"/>
      <c r="M596" s="1326">
        <v>126364</v>
      </c>
      <c r="N596" s="1327">
        <v>39127</v>
      </c>
      <c r="O596" s="1328">
        <f t="shared" si="19"/>
        <v>-87237</v>
      </c>
    </row>
    <row r="597" spans="1:17">
      <c r="A597" s="1376">
        <v>597</v>
      </c>
      <c r="B597" s="1286"/>
      <c r="C597" s="1286"/>
      <c r="D597" s="1376"/>
      <c r="F597" s="1343" t="s">
        <v>1070</v>
      </c>
      <c r="G597" s="1385" t="s">
        <v>1305</v>
      </c>
      <c r="H597" s="1385" t="s">
        <v>270</v>
      </c>
      <c r="I597" s="1376"/>
      <c r="J597" s="1296" t="s">
        <v>79</v>
      </c>
      <c r="K597" s="1479" t="s">
        <v>1336</v>
      </c>
      <c r="L597" s="929"/>
      <c r="M597" s="1480" t="s">
        <v>1381</v>
      </c>
      <c r="N597" s="1481" t="s">
        <v>1381</v>
      </c>
      <c r="O597" s="1482" t="str">
        <f t="shared" si="19"/>
        <v xml:space="preserve">- </v>
      </c>
    </row>
    <row r="598" spans="1:17">
      <c r="A598" s="1376">
        <v>597</v>
      </c>
      <c r="O598" s="1484"/>
    </row>
    <row r="599" spans="1:17" ht="16.5">
      <c r="A599" s="1376">
        <v>597</v>
      </c>
      <c r="G599" s="1376"/>
      <c r="H599" s="1376"/>
      <c r="J599" s="1394" t="s">
        <v>1337</v>
      </c>
      <c r="K599" s="1376"/>
      <c r="M599" s="1276" t="s">
        <v>1381</v>
      </c>
      <c r="N599" s="1485" t="s">
        <v>1381</v>
      </c>
      <c r="O599" s="1484"/>
      <c r="P599" s="1286"/>
      <c r="Q599" s="1286"/>
    </row>
    <row r="600" spans="1:17">
      <c r="A600" s="1376">
        <v>597</v>
      </c>
      <c r="F600" s="1486" t="s">
        <v>1338</v>
      </c>
      <c r="G600" s="1396" t="s">
        <v>1339</v>
      </c>
      <c r="H600" s="810" t="s">
        <v>1340</v>
      </c>
      <c r="I600" s="1487"/>
      <c r="K600" s="810" t="s">
        <v>538</v>
      </c>
      <c r="M600" s="1339">
        <v>40736</v>
      </c>
      <c r="N600" s="1340" t="s">
        <v>1381</v>
      </c>
      <c r="O600" s="1341">
        <f t="shared" ref="O600:O627" si="20">IF(SUM(N600)-SUM(M600)=0,"- ",SUM(N600)-SUM(M600))</f>
        <v>-40736</v>
      </c>
      <c r="P600" s="1286"/>
      <c r="Q600" s="1286"/>
    </row>
    <row r="601" spans="1:17">
      <c r="A601" s="1376">
        <v>597</v>
      </c>
      <c r="F601" s="1488" t="s">
        <v>1341</v>
      </c>
      <c r="G601" s="1354" t="s">
        <v>1339</v>
      </c>
      <c r="H601" s="785" t="s">
        <v>1340</v>
      </c>
      <c r="I601" s="1276"/>
      <c r="K601" s="559" t="s">
        <v>539</v>
      </c>
      <c r="M601" s="820" t="s">
        <v>1381</v>
      </c>
      <c r="N601" s="1333" t="s">
        <v>1381</v>
      </c>
      <c r="O601" s="1334" t="str">
        <f t="shared" si="20"/>
        <v xml:space="preserve">- </v>
      </c>
      <c r="P601" s="1286"/>
      <c r="Q601" s="1286"/>
    </row>
    <row r="602" spans="1:17">
      <c r="A602" s="1376">
        <v>597</v>
      </c>
      <c r="F602" s="1488" t="s">
        <v>1341</v>
      </c>
      <c r="G602" s="1354" t="s">
        <v>1339</v>
      </c>
      <c r="H602" s="785" t="s">
        <v>1340</v>
      </c>
      <c r="I602" s="1276"/>
      <c r="K602" s="559" t="s">
        <v>540</v>
      </c>
      <c r="M602" s="820" t="s">
        <v>1381</v>
      </c>
      <c r="N602" s="1333" t="s">
        <v>1381</v>
      </c>
      <c r="O602" s="1334" t="str">
        <f t="shared" si="20"/>
        <v xml:space="preserve">- </v>
      </c>
      <c r="P602" s="1286"/>
      <c r="Q602" s="1286"/>
    </row>
    <row r="603" spans="1:17">
      <c r="A603" s="1376">
        <v>597</v>
      </c>
      <c r="F603" s="1488" t="s">
        <v>1341</v>
      </c>
      <c r="G603" s="1354" t="s">
        <v>1339</v>
      </c>
      <c r="H603" s="785" t="s">
        <v>1340</v>
      </c>
      <c r="I603" s="1276"/>
      <c r="K603" s="559" t="s">
        <v>541</v>
      </c>
      <c r="M603" s="820" t="s">
        <v>1381</v>
      </c>
      <c r="N603" s="1333" t="s">
        <v>1381</v>
      </c>
      <c r="O603" s="1334" t="str">
        <f t="shared" si="20"/>
        <v xml:space="preserve">- </v>
      </c>
      <c r="P603" s="1286"/>
      <c r="Q603" s="1286"/>
    </row>
    <row r="604" spans="1:17">
      <c r="A604" s="1376">
        <v>597</v>
      </c>
      <c r="F604" s="1488" t="s">
        <v>1341</v>
      </c>
      <c r="G604" s="1354" t="s">
        <v>1339</v>
      </c>
      <c r="H604" s="785" t="s">
        <v>1340</v>
      </c>
      <c r="I604" s="1276"/>
      <c r="K604" s="1317" t="s">
        <v>189</v>
      </c>
      <c r="M604" s="826" t="s">
        <v>1381</v>
      </c>
      <c r="N604" s="1337" t="s">
        <v>1381</v>
      </c>
      <c r="O604" s="1338" t="str">
        <f t="shared" si="20"/>
        <v xml:space="preserve">- </v>
      </c>
      <c r="P604" s="1286"/>
      <c r="Q604" s="1286"/>
    </row>
    <row r="605" spans="1:17">
      <c r="A605" s="1376">
        <v>597</v>
      </c>
      <c r="F605" s="1488" t="s">
        <v>1341</v>
      </c>
      <c r="G605" s="1354" t="s">
        <v>1339</v>
      </c>
      <c r="H605" s="785" t="s">
        <v>1340</v>
      </c>
      <c r="I605" s="1276"/>
      <c r="K605" s="557" t="s">
        <v>542</v>
      </c>
      <c r="M605" s="1339">
        <v>37501</v>
      </c>
      <c r="N605" s="1340" t="s">
        <v>1381</v>
      </c>
      <c r="O605" s="1341">
        <f t="shared" si="20"/>
        <v>-37501</v>
      </c>
      <c r="P605" s="1286"/>
      <c r="Q605" s="1286"/>
    </row>
    <row r="606" spans="1:17">
      <c r="A606" s="1376">
        <v>597</v>
      </c>
      <c r="F606" s="1488" t="s">
        <v>1341</v>
      </c>
      <c r="G606" s="1354" t="s">
        <v>1339</v>
      </c>
      <c r="H606" s="785" t="s">
        <v>1340</v>
      </c>
      <c r="I606" s="1276"/>
      <c r="K606" s="559" t="s">
        <v>543</v>
      </c>
      <c r="M606" s="820">
        <v>8602</v>
      </c>
      <c r="N606" s="1333" t="s">
        <v>1381</v>
      </c>
      <c r="O606" s="1334">
        <f t="shared" si="20"/>
        <v>-8602</v>
      </c>
      <c r="P606" s="1286"/>
      <c r="Q606" s="1286"/>
    </row>
    <row r="607" spans="1:17">
      <c r="A607" s="1376">
        <v>597</v>
      </c>
      <c r="F607" s="1488" t="s">
        <v>1341</v>
      </c>
      <c r="G607" s="1354" t="s">
        <v>1339</v>
      </c>
      <c r="H607" s="785" t="s">
        <v>1340</v>
      </c>
      <c r="I607" s="1276"/>
      <c r="K607" s="559" t="s">
        <v>544</v>
      </c>
      <c r="M607" s="820" t="s">
        <v>1381</v>
      </c>
      <c r="N607" s="1333" t="s">
        <v>1381</v>
      </c>
      <c r="O607" s="1334" t="str">
        <f t="shared" si="20"/>
        <v xml:space="preserve">- </v>
      </c>
      <c r="P607" s="1286"/>
      <c r="Q607" s="1286"/>
    </row>
    <row r="608" spans="1:17">
      <c r="A608" s="1376">
        <v>597</v>
      </c>
      <c r="F608" s="1488" t="s">
        <v>1341</v>
      </c>
      <c r="G608" s="1354" t="s">
        <v>1339</v>
      </c>
      <c r="H608" s="785" t="s">
        <v>1340</v>
      </c>
      <c r="I608" s="1276"/>
      <c r="K608" s="559" t="s">
        <v>545</v>
      </c>
      <c r="M608" s="820" t="s">
        <v>1381</v>
      </c>
      <c r="N608" s="1333" t="s">
        <v>1381</v>
      </c>
      <c r="O608" s="1334" t="str">
        <f t="shared" si="20"/>
        <v xml:space="preserve">- </v>
      </c>
      <c r="P608" s="1286"/>
      <c r="Q608" s="1286"/>
    </row>
    <row r="609" spans="1:17">
      <c r="A609" s="1376">
        <v>597</v>
      </c>
      <c r="F609" s="1488" t="s">
        <v>1341</v>
      </c>
      <c r="G609" s="1354" t="s">
        <v>1339</v>
      </c>
      <c r="H609" s="785" t="s">
        <v>1340</v>
      </c>
      <c r="I609" s="1276"/>
      <c r="K609" s="559" t="s">
        <v>546</v>
      </c>
      <c r="M609" s="820" t="s">
        <v>1381</v>
      </c>
      <c r="N609" s="1333" t="s">
        <v>1381</v>
      </c>
      <c r="O609" s="1334" t="str">
        <f t="shared" si="20"/>
        <v xml:space="preserve">- </v>
      </c>
      <c r="P609" s="1286"/>
      <c r="Q609" s="1286"/>
    </row>
    <row r="610" spans="1:17">
      <c r="A610" s="1376">
        <v>597</v>
      </c>
      <c r="F610" s="1488" t="s">
        <v>1341</v>
      </c>
      <c r="G610" s="1354" t="s">
        <v>1339</v>
      </c>
      <c r="H610" s="785" t="s">
        <v>1340</v>
      </c>
      <c r="I610" s="1276"/>
      <c r="K610" s="559" t="s">
        <v>547</v>
      </c>
      <c r="M610" s="820" t="s">
        <v>1381</v>
      </c>
      <c r="N610" s="1333" t="s">
        <v>1381</v>
      </c>
      <c r="O610" s="1334" t="str">
        <f t="shared" si="20"/>
        <v xml:space="preserve">- </v>
      </c>
      <c r="P610" s="1286"/>
      <c r="Q610" s="1286"/>
    </row>
    <row r="611" spans="1:17">
      <c r="A611" s="1376">
        <v>597</v>
      </c>
      <c r="F611" s="1488" t="s">
        <v>1341</v>
      </c>
      <c r="G611" s="1354" t="s">
        <v>1339</v>
      </c>
      <c r="H611" s="785" t="s">
        <v>1340</v>
      </c>
      <c r="I611" s="1276"/>
      <c r="K611" s="559" t="s">
        <v>548</v>
      </c>
      <c r="M611" s="820" t="s">
        <v>1381</v>
      </c>
      <c r="N611" s="1333" t="s">
        <v>1381</v>
      </c>
      <c r="O611" s="1334" t="str">
        <f t="shared" si="20"/>
        <v xml:space="preserve">- </v>
      </c>
      <c r="P611" s="1286"/>
      <c r="Q611" s="1286"/>
    </row>
    <row r="612" spans="1:17">
      <c r="A612" s="1376">
        <v>597</v>
      </c>
      <c r="F612" s="1488" t="s">
        <v>1341</v>
      </c>
      <c r="G612" s="1354" t="s">
        <v>1339</v>
      </c>
      <c r="H612" s="785" t="s">
        <v>1340</v>
      </c>
      <c r="I612" s="1276"/>
      <c r="K612" s="559" t="s">
        <v>549</v>
      </c>
      <c r="M612" s="820" t="s">
        <v>1381</v>
      </c>
      <c r="N612" s="1333" t="s">
        <v>1381</v>
      </c>
      <c r="O612" s="1334" t="str">
        <f t="shared" si="20"/>
        <v xml:space="preserve">- </v>
      </c>
      <c r="P612" s="1286"/>
      <c r="Q612" s="1286"/>
    </row>
    <row r="613" spans="1:17">
      <c r="A613" s="1376">
        <v>597</v>
      </c>
      <c r="F613" s="1488" t="s">
        <v>1341</v>
      </c>
      <c r="G613" s="1354" t="s">
        <v>1339</v>
      </c>
      <c r="H613" s="785" t="s">
        <v>1340</v>
      </c>
      <c r="I613" s="1276"/>
      <c r="K613" s="559" t="s">
        <v>550</v>
      </c>
      <c r="M613" s="820" t="s">
        <v>1381</v>
      </c>
      <c r="N613" s="1333" t="s">
        <v>1381</v>
      </c>
      <c r="O613" s="1334" t="str">
        <f t="shared" si="20"/>
        <v xml:space="preserve">- </v>
      </c>
      <c r="P613" s="1286"/>
      <c r="Q613" s="1286"/>
    </row>
    <row r="614" spans="1:17">
      <c r="A614" s="1376">
        <v>597</v>
      </c>
      <c r="F614" s="1488" t="s">
        <v>1341</v>
      </c>
      <c r="G614" s="1354" t="s">
        <v>1339</v>
      </c>
      <c r="H614" s="785" t="s">
        <v>1340</v>
      </c>
      <c r="I614" s="1276"/>
      <c r="K614" s="559" t="s">
        <v>551</v>
      </c>
      <c r="M614" s="820" t="s">
        <v>1381</v>
      </c>
      <c r="N614" s="1333" t="s">
        <v>1381</v>
      </c>
      <c r="O614" s="1334" t="str">
        <f t="shared" si="20"/>
        <v xml:space="preserve">- </v>
      </c>
      <c r="P614" s="1286"/>
      <c r="Q614" s="1286"/>
    </row>
    <row r="615" spans="1:17">
      <c r="A615" s="1376">
        <v>597</v>
      </c>
      <c r="F615" s="1488" t="s">
        <v>1341</v>
      </c>
      <c r="G615" s="1354" t="s">
        <v>1339</v>
      </c>
      <c r="H615" s="785" t="s">
        <v>1340</v>
      </c>
      <c r="I615" s="1276"/>
      <c r="K615" s="559" t="s">
        <v>552</v>
      </c>
      <c r="M615" s="820" t="s">
        <v>1381</v>
      </c>
      <c r="N615" s="1333" t="s">
        <v>1381</v>
      </c>
      <c r="O615" s="1334" t="str">
        <f t="shared" si="20"/>
        <v xml:space="preserve">- </v>
      </c>
      <c r="P615" s="1286"/>
      <c r="Q615" s="1286"/>
    </row>
    <row r="616" spans="1:17">
      <c r="A616" s="1376">
        <v>597</v>
      </c>
      <c r="F616" s="1488" t="s">
        <v>1341</v>
      </c>
      <c r="G616" s="1354" t="s">
        <v>1339</v>
      </c>
      <c r="H616" s="785" t="s">
        <v>1340</v>
      </c>
      <c r="I616" s="1276"/>
      <c r="K616" s="559" t="s">
        <v>553</v>
      </c>
      <c r="M616" s="820" t="s">
        <v>1381</v>
      </c>
      <c r="N616" s="1333" t="s">
        <v>1381</v>
      </c>
      <c r="O616" s="1334" t="str">
        <f t="shared" si="20"/>
        <v xml:space="preserve">- </v>
      </c>
      <c r="P616" s="1286"/>
      <c r="Q616" s="1286"/>
    </row>
    <row r="617" spans="1:17">
      <c r="A617" s="1376">
        <v>597</v>
      </c>
      <c r="F617" s="1488" t="s">
        <v>1341</v>
      </c>
      <c r="G617" s="1354" t="s">
        <v>1339</v>
      </c>
      <c r="H617" s="785" t="s">
        <v>1340</v>
      </c>
      <c r="I617" s="1276"/>
      <c r="K617" s="559" t="s">
        <v>554</v>
      </c>
      <c r="M617" s="820" t="s">
        <v>1381</v>
      </c>
      <c r="N617" s="1333" t="s">
        <v>1381</v>
      </c>
      <c r="O617" s="1334" t="str">
        <f t="shared" si="20"/>
        <v xml:space="preserve">- </v>
      </c>
      <c r="P617" s="1286"/>
      <c r="Q617" s="1286"/>
    </row>
    <row r="618" spans="1:17">
      <c r="A618" s="1376">
        <v>597</v>
      </c>
      <c r="F618" s="1488" t="s">
        <v>1341</v>
      </c>
      <c r="G618" s="1354" t="s">
        <v>1339</v>
      </c>
      <c r="H618" s="785" t="s">
        <v>1340</v>
      </c>
      <c r="I618" s="1276"/>
      <c r="K618" s="559" t="s">
        <v>555</v>
      </c>
      <c r="M618" s="820" t="s">
        <v>1381</v>
      </c>
      <c r="N618" s="1333" t="s">
        <v>1381</v>
      </c>
      <c r="O618" s="1334" t="str">
        <f t="shared" si="20"/>
        <v xml:space="preserve">- </v>
      </c>
      <c r="P618" s="1286"/>
      <c r="Q618" s="1286"/>
    </row>
    <row r="619" spans="1:17">
      <c r="A619" s="1376">
        <v>597</v>
      </c>
      <c r="F619" s="1488" t="s">
        <v>1341</v>
      </c>
      <c r="G619" s="1354" t="s">
        <v>1339</v>
      </c>
      <c r="H619" s="785" t="s">
        <v>1340</v>
      </c>
      <c r="I619" s="1276"/>
      <c r="K619" s="560" t="s">
        <v>189</v>
      </c>
      <c r="M619" s="826" t="s">
        <v>1381</v>
      </c>
      <c r="N619" s="1337" t="s">
        <v>1381</v>
      </c>
      <c r="O619" s="1338" t="str">
        <f t="shared" si="20"/>
        <v xml:space="preserve">- </v>
      </c>
      <c r="P619" s="1286"/>
      <c r="Q619" s="1286"/>
    </row>
    <row r="620" spans="1:17">
      <c r="A620" s="1376">
        <v>597</v>
      </c>
      <c r="F620" s="1488" t="s">
        <v>1341</v>
      </c>
      <c r="G620" s="1354" t="s">
        <v>1339</v>
      </c>
      <c r="H620" s="785" t="s">
        <v>1340</v>
      </c>
      <c r="I620" s="1276"/>
      <c r="K620" s="1489" t="s">
        <v>556</v>
      </c>
      <c r="M620" s="1339">
        <v>7795</v>
      </c>
      <c r="N620" s="1340" t="s">
        <v>1381</v>
      </c>
      <c r="O620" s="1341">
        <f t="shared" si="20"/>
        <v>-7795</v>
      </c>
      <c r="P620" s="1286"/>
      <c r="Q620" s="1286"/>
    </row>
    <row r="621" spans="1:17">
      <c r="A621" s="1376">
        <v>597</v>
      </c>
      <c r="F621" s="1488" t="s">
        <v>1341</v>
      </c>
      <c r="G621" s="1354" t="s">
        <v>1339</v>
      </c>
      <c r="H621" s="785" t="s">
        <v>1340</v>
      </c>
      <c r="I621" s="1276"/>
      <c r="K621" s="559" t="s">
        <v>557</v>
      </c>
      <c r="M621" s="820">
        <v>7795</v>
      </c>
      <c r="N621" s="1333" t="s">
        <v>1381</v>
      </c>
      <c r="O621" s="1334">
        <f t="shared" si="20"/>
        <v>-7795</v>
      </c>
      <c r="P621" s="1286"/>
      <c r="Q621" s="1286"/>
    </row>
    <row r="622" spans="1:17">
      <c r="A622" s="1376">
        <v>597</v>
      </c>
      <c r="F622" s="1488" t="s">
        <v>1341</v>
      </c>
      <c r="G622" s="1354" t="s">
        <v>1339</v>
      </c>
      <c r="H622" s="785" t="s">
        <v>1340</v>
      </c>
      <c r="I622" s="1276"/>
      <c r="K622" s="559" t="s">
        <v>558</v>
      </c>
      <c r="M622" s="820" t="s">
        <v>1381</v>
      </c>
      <c r="N622" s="1333" t="s">
        <v>1381</v>
      </c>
      <c r="O622" s="1334" t="str">
        <f t="shared" si="20"/>
        <v xml:space="preserve">- </v>
      </c>
      <c r="P622" s="1286"/>
      <c r="Q622" s="1286"/>
    </row>
    <row r="623" spans="1:17">
      <c r="A623" s="1376">
        <v>597</v>
      </c>
      <c r="F623" s="1488" t="s">
        <v>1341</v>
      </c>
      <c r="G623" s="1354" t="s">
        <v>1339</v>
      </c>
      <c r="H623" s="785" t="s">
        <v>1340</v>
      </c>
      <c r="I623" s="1276"/>
      <c r="K623" s="559" t="s">
        <v>559</v>
      </c>
      <c r="M623" s="820" t="s">
        <v>1381</v>
      </c>
      <c r="N623" s="1333" t="s">
        <v>1381</v>
      </c>
      <c r="O623" s="1334" t="str">
        <f t="shared" si="20"/>
        <v xml:space="preserve">- </v>
      </c>
      <c r="P623" s="1286"/>
      <c r="Q623" s="1286"/>
    </row>
    <row r="624" spans="1:17">
      <c r="A624" s="1376">
        <v>597</v>
      </c>
      <c r="F624" s="1488" t="s">
        <v>1341</v>
      </c>
      <c r="G624" s="1354" t="s">
        <v>1339</v>
      </c>
      <c r="H624" s="785" t="s">
        <v>1340</v>
      </c>
      <c r="I624" s="1276"/>
      <c r="K624" s="559" t="s">
        <v>560</v>
      </c>
      <c r="M624" s="820" t="s">
        <v>1381</v>
      </c>
      <c r="N624" s="1333" t="s">
        <v>1381</v>
      </c>
      <c r="O624" s="1334" t="str">
        <f t="shared" si="20"/>
        <v xml:space="preserve">- </v>
      </c>
      <c r="P624" s="1286"/>
      <c r="Q624" s="1286"/>
    </row>
    <row r="625" spans="1:17">
      <c r="A625" s="1376">
        <v>597</v>
      </c>
      <c r="F625" s="1488" t="s">
        <v>1341</v>
      </c>
      <c r="G625" s="1354" t="s">
        <v>1339</v>
      </c>
      <c r="H625" s="785" t="s">
        <v>1340</v>
      </c>
      <c r="I625" s="1276"/>
      <c r="K625" s="559" t="s">
        <v>189</v>
      </c>
      <c r="M625" s="822" t="s">
        <v>1381</v>
      </c>
      <c r="N625" s="1490" t="s">
        <v>1381</v>
      </c>
      <c r="O625" s="1491" t="str">
        <f t="shared" si="20"/>
        <v xml:space="preserve">- </v>
      </c>
      <c r="P625" s="1286"/>
      <c r="Q625" s="1286"/>
    </row>
    <row r="626" spans="1:17">
      <c r="A626" s="1376">
        <v>597</v>
      </c>
      <c r="F626" s="1488" t="s">
        <v>1341</v>
      </c>
      <c r="G626" s="1354" t="s">
        <v>1339</v>
      </c>
      <c r="H626" s="785" t="s">
        <v>1340</v>
      </c>
      <c r="I626" s="1276"/>
      <c r="K626" s="558" t="s">
        <v>189</v>
      </c>
      <c r="M626" s="820" t="s">
        <v>1381</v>
      </c>
      <c r="N626" s="1333" t="s">
        <v>1381</v>
      </c>
      <c r="O626" s="1334" t="str">
        <f t="shared" si="20"/>
        <v xml:space="preserve">- </v>
      </c>
      <c r="P626" s="1286"/>
      <c r="Q626" s="1286"/>
    </row>
    <row r="627" spans="1:17">
      <c r="A627" s="1376">
        <v>597</v>
      </c>
      <c r="F627" s="1492" t="s">
        <v>1341</v>
      </c>
      <c r="G627" s="1385" t="s">
        <v>1339</v>
      </c>
      <c r="H627" s="786" t="s">
        <v>1340</v>
      </c>
      <c r="I627" s="1276"/>
      <c r="K627" s="786" t="s">
        <v>561</v>
      </c>
      <c r="M627" s="1414">
        <v>87415</v>
      </c>
      <c r="N627" s="1415">
        <v>84299</v>
      </c>
      <c r="O627" s="1416">
        <f t="shared" si="20"/>
        <v>-3116</v>
      </c>
      <c r="P627" s="1286"/>
      <c r="Q627" s="1286"/>
    </row>
    <row r="628" spans="1:17">
      <c r="G628" s="1276"/>
      <c r="H628" s="1276"/>
      <c r="I628" s="1276"/>
      <c r="J628" s="1276"/>
      <c r="K628" s="1276"/>
      <c r="M628" s="1286"/>
      <c r="N628" s="1483"/>
      <c r="O628" s="1483"/>
      <c r="P628" s="1286"/>
      <c r="Q628" s="1286"/>
    </row>
    <row r="629" spans="1:17">
      <c r="G629" s="1276"/>
      <c r="H629" s="1276"/>
      <c r="I629" s="1276"/>
      <c r="J629" s="1276"/>
      <c r="K629" s="1276"/>
      <c r="M629" s="1286"/>
      <c r="N629" s="1483"/>
      <c r="O629" s="1483"/>
      <c r="P629" s="1286"/>
      <c r="Q629" s="1286"/>
    </row>
    <row r="630" spans="1:17">
      <c r="G630" s="1276"/>
      <c r="H630" s="1276"/>
      <c r="I630" s="1276"/>
      <c r="J630" s="1276"/>
      <c r="K630" s="1276"/>
      <c r="M630" s="1286"/>
      <c r="N630" s="1483"/>
      <c r="O630" s="1483"/>
      <c r="P630" s="1286"/>
      <c r="Q630" s="1286"/>
    </row>
    <row r="631" spans="1:17">
      <c r="G631" s="1276"/>
      <c r="H631" s="1276"/>
      <c r="I631" s="1276"/>
      <c r="J631" s="1276"/>
      <c r="K631" s="1276"/>
      <c r="M631" s="1286"/>
      <c r="N631" s="1483"/>
      <c r="O631" s="1483"/>
      <c r="P631" s="1286"/>
      <c r="Q631" s="1286"/>
    </row>
    <row r="632" spans="1:17">
      <c r="G632" s="1276"/>
      <c r="H632" s="1276"/>
      <c r="I632" s="1276"/>
      <c r="J632" s="1276"/>
      <c r="K632" s="1276"/>
      <c r="M632" s="1286"/>
      <c r="N632" s="1483"/>
      <c r="O632" s="1483"/>
      <c r="P632" s="1286"/>
      <c r="Q632" s="1286"/>
    </row>
    <row r="633" spans="1:17">
      <c r="G633" s="1276"/>
      <c r="H633" s="1276"/>
      <c r="I633" s="1276"/>
      <c r="J633" s="1276"/>
      <c r="K633" s="1276"/>
      <c r="M633" s="1286"/>
      <c r="N633" s="1483"/>
      <c r="O633" s="1483"/>
      <c r="P633" s="1286"/>
      <c r="Q633" s="1286"/>
    </row>
  </sheetData>
  <mergeCells count="3">
    <mergeCell ref="B1:C1"/>
    <mergeCell ref="G1:J1"/>
    <mergeCell ref="B2:C2"/>
  </mergeCells>
  <phoneticPr fontId="4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B23CF-63E8-4E4D-9068-C9370C11BE02}">
  <sheetPr>
    <tabColor theme="7" tint="-0.499984740745262"/>
  </sheetPr>
  <dimension ref="A1:U459"/>
  <sheetViews>
    <sheetView showGridLines="0" workbookViewId="0">
      <pane ySplit="5" topLeftCell="A6" activePane="bottomLeft" state="frozen"/>
      <selection pane="bottomLeft"/>
    </sheetView>
  </sheetViews>
  <sheetFormatPr defaultRowHeight="13.5"/>
  <cols>
    <col min="1" max="1" width="5.125" style="1536" bestFit="1" customWidth="1"/>
    <col min="2" max="2" width="4.75" style="3" bestFit="1" customWidth="1"/>
    <col min="3" max="3" width="6.25" style="3" bestFit="1" customWidth="1"/>
    <col min="4" max="4" width="5" style="1065" customWidth="1"/>
    <col min="5" max="5" width="13.25" style="5" customWidth="1"/>
    <col min="6" max="6" width="11.125" style="5" customWidth="1"/>
    <col min="7" max="7" width="10.875" style="5" bestFit="1" customWidth="1"/>
    <col min="8" max="12" width="12.5" style="5" customWidth="1"/>
    <col min="13" max="13" width="14.25" style="5" customWidth="1"/>
    <col min="14" max="15" width="12.5" style="5" customWidth="1"/>
    <col min="16" max="16" width="12.375" style="5" customWidth="1"/>
    <col min="17" max="17" width="12.625" style="5" customWidth="1"/>
    <col min="18" max="18" width="15.375" style="5" customWidth="1"/>
    <col min="19" max="19" width="12.5" style="5" customWidth="1"/>
    <col min="20" max="20" width="10.5" style="5" bestFit="1" customWidth="1"/>
    <col min="21" max="21" width="9.625" style="5" customWidth="1"/>
    <col min="22" max="16384" width="9" style="5"/>
  </cols>
  <sheetData>
    <row r="1" spans="1:21" s="124" customFormat="1" ht="14.25">
      <c r="A1" s="1536">
        <v>1</v>
      </c>
      <c r="B1" s="1552" t="s">
        <v>0</v>
      </c>
      <c r="C1" s="1552"/>
      <c r="D1" s="1214"/>
      <c r="E1" s="1553" t="s">
        <v>1</v>
      </c>
      <c r="F1" s="1537">
        <v>202303</v>
      </c>
      <c r="G1" s="1538"/>
      <c r="H1" s="1539" t="s">
        <v>2</v>
      </c>
      <c r="I1" s="1539" t="s">
        <v>3</v>
      </c>
      <c r="J1" s="1539" t="s">
        <v>4</v>
      </c>
      <c r="K1" s="1539"/>
      <c r="L1" s="1539"/>
      <c r="M1" s="1214"/>
      <c r="N1" s="1215"/>
    </row>
    <row r="2" spans="1:21" s="124" customFormat="1" ht="16.5">
      <c r="A2" s="1536">
        <f>A1+1</f>
        <v>2</v>
      </c>
      <c r="B2" s="1552" t="s">
        <v>1379</v>
      </c>
      <c r="C2" s="1552"/>
      <c r="D2" s="1214"/>
      <c r="E2" s="1554"/>
      <c r="F2" s="1540" t="s">
        <v>1380</v>
      </c>
      <c r="G2" s="1541"/>
      <c r="H2" s="1542">
        <v>17</v>
      </c>
      <c r="I2" s="1543"/>
      <c r="J2" s="1660" t="s">
        <v>1433</v>
      </c>
      <c r="K2" s="1544"/>
      <c r="L2" s="1543"/>
      <c r="M2" s="1216"/>
    </row>
    <row r="3" spans="1:21" s="2" customFormat="1" ht="6.75" customHeight="1">
      <c r="A3" s="1536">
        <f>A2+1</f>
        <v>3</v>
      </c>
      <c r="B3" s="3"/>
      <c r="C3" s="3"/>
      <c r="D3" s="11"/>
      <c r="E3" s="4"/>
      <c r="F3" s="4"/>
      <c r="G3" s="4"/>
      <c r="H3" s="4"/>
      <c r="I3" s="4"/>
      <c r="J3" s="4"/>
      <c r="K3" s="4"/>
      <c r="L3" s="4"/>
      <c r="M3" s="4"/>
    </row>
    <row r="4" spans="1:21" ht="23.25">
      <c r="A4" s="1536">
        <f>A3+1</f>
        <v>4</v>
      </c>
      <c r="E4" s="1587" t="s">
        <v>454</v>
      </c>
      <c r="F4" s="1588"/>
      <c r="G4" s="1588"/>
      <c r="H4" s="1588"/>
      <c r="I4" s="1588"/>
      <c r="J4" s="1588"/>
      <c r="K4" s="1588"/>
      <c r="L4" s="1588"/>
      <c r="M4" s="1588"/>
      <c r="N4" s="1589"/>
      <c r="O4" s="1589"/>
      <c r="P4" s="1589"/>
      <c r="Q4" s="1589"/>
      <c r="R4" s="1589"/>
      <c r="S4" s="1589"/>
      <c r="T4" s="1589"/>
      <c r="U4" s="1589"/>
    </row>
    <row r="5" spans="1:21" ht="5.25" customHeight="1">
      <c r="A5" s="1536">
        <f t="shared" ref="A5:A66" si="0">A4+1</f>
        <v>5</v>
      </c>
    </row>
    <row r="6" spans="1:21" ht="18.75">
      <c r="A6" s="1536">
        <f t="shared" si="0"/>
        <v>6</v>
      </c>
      <c r="D6" s="1073">
        <v>1</v>
      </c>
      <c r="E6" s="687" t="s">
        <v>455</v>
      </c>
    </row>
    <row r="7" spans="1:21">
      <c r="A7" s="1536">
        <f t="shared" si="0"/>
        <v>7</v>
      </c>
    </row>
    <row r="8" spans="1:21">
      <c r="A8" s="1536">
        <f t="shared" si="0"/>
        <v>8</v>
      </c>
      <c r="E8" s="688" t="s">
        <v>456</v>
      </c>
      <c r="M8" s="291" t="s">
        <v>53</v>
      </c>
    </row>
    <row r="9" spans="1:21">
      <c r="A9" s="1536">
        <f t="shared" si="0"/>
        <v>9</v>
      </c>
      <c r="H9" s="615">
        <v>201903</v>
      </c>
      <c r="I9" s="615">
        <v>202003</v>
      </c>
      <c r="J9" s="615">
        <v>202103</v>
      </c>
      <c r="K9" s="615">
        <v>202203</v>
      </c>
      <c r="L9" s="1189">
        <v>202303</v>
      </c>
      <c r="M9" s="1191" t="s">
        <v>457</v>
      </c>
    </row>
    <row r="10" spans="1:21">
      <c r="A10" s="1536">
        <f t="shared" si="0"/>
        <v>10</v>
      </c>
      <c r="H10" s="616" t="s">
        <v>1417</v>
      </c>
      <c r="I10" s="616" t="s">
        <v>1418</v>
      </c>
      <c r="J10" s="616" t="s">
        <v>1415</v>
      </c>
      <c r="K10" s="616" t="s">
        <v>1412</v>
      </c>
      <c r="L10" s="1190" t="s">
        <v>1380</v>
      </c>
      <c r="M10" s="1192"/>
    </row>
    <row r="11" spans="1:21">
      <c r="A11" s="1536">
        <f t="shared" si="0"/>
        <v>11</v>
      </c>
      <c r="H11" s="1236"/>
      <c r="I11" s="1236"/>
      <c r="J11" s="1236"/>
      <c r="K11" s="1236"/>
      <c r="L11" s="1236"/>
      <c r="M11" s="2"/>
    </row>
    <row r="12" spans="1:21">
      <c r="A12" s="1536">
        <f t="shared" si="0"/>
        <v>12</v>
      </c>
      <c r="E12" s="591" t="s">
        <v>458</v>
      </c>
      <c r="F12" s="457"/>
      <c r="G12" s="457"/>
      <c r="H12" s="235">
        <v>152229</v>
      </c>
      <c r="I12" s="235">
        <v>152719</v>
      </c>
      <c r="J12" s="235">
        <v>156044</v>
      </c>
      <c r="K12" s="235">
        <v>161534</v>
      </c>
      <c r="L12" s="689">
        <v>155546</v>
      </c>
      <c r="M12" s="690">
        <f t="shared" ref="M12:M34" si="1">IF(SUM(L12)-SUM(K12)=0,"- ",SUM(L12)-SUM(K12))</f>
        <v>-5988</v>
      </c>
    </row>
    <row r="13" spans="1:21">
      <c r="A13" s="1536">
        <f t="shared" si="0"/>
        <v>13</v>
      </c>
      <c r="E13" s="559" t="s">
        <v>88</v>
      </c>
      <c r="F13" s="459"/>
      <c r="G13" s="459"/>
      <c r="H13" s="237">
        <v>122602</v>
      </c>
      <c r="I13" s="237">
        <v>123678</v>
      </c>
      <c r="J13" s="237">
        <v>124581</v>
      </c>
      <c r="K13" s="237">
        <v>131824</v>
      </c>
      <c r="L13" s="691">
        <v>140380</v>
      </c>
      <c r="M13" s="692">
        <f t="shared" si="1"/>
        <v>8556</v>
      </c>
    </row>
    <row r="14" spans="1:21">
      <c r="A14" s="1536">
        <f t="shared" si="0"/>
        <v>14</v>
      </c>
      <c r="E14" s="559" t="s">
        <v>89</v>
      </c>
      <c r="F14" s="459"/>
      <c r="G14" s="459"/>
      <c r="H14" s="237">
        <v>23</v>
      </c>
      <c r="I14" s="237">
        <v>8</v>
      </c>
      <c r="J14" s="237">
        <v>23</v>
      </c>
      <c r="K14" s="237">
        <v>115</v>
      </c>
      <c r="L14" s="691">
        <v>122</v>
      </c>
      <c r="M14" s="692">
        <f t="shared" si="1"/>
        <v>7</v>
      </c>
    </row>
    <row r="15" spans="1:21">
      <c r="A15" s="1536">
        <f t="shared" si="0"/>
        <v>15</v>
      </c>
      <c r="E15" s="559" t="s">
        <v>90</v>
      </c>
      <c r="F15" s="459"/>
      <c r="G15" s="459"/>
      <c r="H15" s="237">
        <v>22409</v>
      </c>
      <c r="I15" s="237">
        <v>22633</v>
      </c>
      <c r="J15" s="237">
        <v>26147</v>
      </c>
      <c r="K15" s="237">
        <v>27436</v>
      </c>
      <c r="L15" s="691">
        <v>28510</v>
      </c>
      <c r="M15" s="692">
        <f t="shared" si="1"/>
        <v>1074</v>
      </c>
    </row>
    <row r="16" spans="1:21">
      <c r="A16" s="1536">
        <f t="shared" si="0"/>
        <v>16</v>
      </c>
      <c r="E16" s="559" t="s">
        <v>91</v>
      </c>
      <c r="F16" s="459"/>
      <c r="G16" s="459"/>
      <c r="H16" s="237">
        <v>1172</v>
      </c>
      <c r="I16" s="237">
        <v>1801</v>
      </c>
      <c r="J16" s="237">
        <v>1763</v>
      </c>
      <c r="K16" s="237">
        <v>1112</v>
      </c>
      <c r="L16" s="691">
        <v>1353</v>
      </c>
      <c r="M16" s="692">
        <f t="shared" si="1"/>
        <v>241</v>
      </c>
    </row>
    <row r="17" spans="1:13">
      <c r="A17" s="1536">
        <f t="shared" si="0"/>
        <v>17</v>
      </c>
      <c r="E17" s="559" t="s">
        <v>92</v>
      </c>
      <c r="F17" s="459"/>
      <c r="G17" s="459"/>
      <c r="H17" s="237">
        <v>6019</v>
      </c>
      <c r="I17" s="237">
        <v>4595</v>
      </c>
      <c r="J17" s="237">
        <v>3528</v>
      </c>
      <c r="K17" s="237">
        <v>1043</v>
      </c>
      <c r="L17" s="691">
        <v>-14820</v>
      </c>
      <c r="M17" s="692">
        <f t="shared" si="1"/>
        <v>-15863</v>
      </c>
    </row>
    <row r="18" spans="1:13">
      <c r="A18" s="1536">
        <f t="shared" si="0"/>
        <v>18</v>
      </c>
      <c r="E18" s="693" t="s">
        <v>459</v>
      </c>
      <c r="F18" s="459"/>
      <c r="G18" s="459"/>
      <c r="H18" s="237">
        <v>4520</v>
      </c>
      <c r="I18" s="237">
        <v>3260</v>
      </c>
      <c r="J18" s="237">
        <v>-377</v>
      </c>
      <c r="K18" s="237">
        <v>-1453</v>
      </c>
      <c r="L18" s="691">
        <v>-19999</v>
      </c>
      <c r="M18" s="692">
        <f t="shared" si="1"/>
        <v>-18546</v>
      </c>
    </row>
    <row r="19" spans="1:13">
      <c r="A19" s="1536">
        <f t="shared" si="0"/>
        <v>19</v>
      </c>
      <c r="E19" s="652" t="s">
        <v>460</v>
      </c>
      <c r="F19" s="694"/>
      <c r="G19" s="694"/>
      <c r="H19" s="240">
        <v>-81125</v>
      </c>
      <c r="I19" s="240">
        <v>-81911</v>
      </c>
      <c r="J19" s="240">
        <v>-86033</v>
      </c>
      <c r="K19" s="240">
        <v>-84588</v>
      </c>
      <c r="L19" s="695">
        <v>-82523</v>
      </c>
      <c r="M19" s="696">
        <f t="shared" si="1"/>
        <v>2065</v>
      </c>
    </row>
    <row r="20" spans="1:13">
      <c r="A20" s="1536">
        <f t="shared" si="0"/>
        <v>20</v>
      </c>
      <c r="E20" s="697" t="s">
        <v>461</v>
      </c>
      <c r="F20" s="467"/>
      <c r="G20" s="467"/>
      <c r="H20" s="481">
        <v>71103</v>
      </c>
      <c r="I20" s="481">
        <v>70808</v>
      </c>
      <c r="J20" s="481">
        <v>70011</v>
      </c>
      <c r="K20" s="481">
        <v>76946</v>
      </c>
      <c r="L20" s="698">
        <v>73023</v>
      </c>
      <c r="M20" s="699">
        <f t="shared" si="1"/>
        <v>-3923</v>
      </c>
    </row>
    <row r="21" spans="1:13">
      <c r="A21" s="1536">
        <f t="shared" si="0"/>
        <v>21</v>
      </c>
      <c r="E21" s="700" t="s">
        <v>462</v>
      </c>
      <c r="F21" s="467"/>
      <c r="G21" s="467"/>
      <c r="H21" s="481">
        <v>66583</v>
      </c>
      <c r="I21" s="481">
        <v>67547</v>
      </c>
      <c r="J21" s="481">
        <v>70387</v>
      </c>
      <c r="K21" s="481">
        <v>78399</v>
      </c>
      <c r="L21" s="698">
        <v>93023</v>
      </c>
      <c r="M21" s="699">
        <f t="shared" si="1"/>
        <v>14624</v>
      </c>
    </row>
    <row r="22" spans="1:13">
      <c r="A22" s="1536">
        <f t="shared" si="0"/>
        <v>22</v>
      </c>
      <c r="E22" s="701" t="s">
        <v>463</v>
      </c>
      <c r="F22" s="702"/>
      <c r="G22" s="702"/>
      <c r="H22" s="245" t="s">
        <v>79</v>
      </c>
      <c r="I22" s="245">
        <v>64233</v>
      </c>
      <c r="J22" s="245">
        <v>66241</v>
      </c>
      <c r="K22" s="245">
        <v>75176</v>
      </c>
      <c r="L22" s="703">
        <v>85341</v>
      </c>
      <c r="M22" s="704">
        <f t="shared" si="1"/>
        <v>10165</v>
      </c>
    </row>
    <row r="23" spans="1:13">
      <c r="A23" s="1536">
        <f t="shared" si="0"/>
        <v>23</v>
      </c>
      <c r="E23" s="705" t="s">
        <v>464</v>
      </c>
      <c r="F23" s="459"/>
      <c r="G23" s="459"/>
      <c r="H23" s="237">
        <v>-2577</v>
      </c>
      <c r="I23" s="237">
        <v>-1241</v>
      </c>
      <c r="J23" s="237">
        <v>-3239</v>
      </c>
      <c r="K23" s="237">
        <v>-1518</v>
      </c>
      <c r="L23" s="691" t="s">
        <v>1381</v>
      </c>
      <c r="M23" s="692">
        <f t="shared" si="1"/>
        <v>1518</v>
      </c>
    </row>
    <row r="24" spans="1:13">
      <c r="A24" s="1536">
        <f t="shared" si="0"/>
        <v>24</v>
      </c>
      <c r="E24" s="705" t="s">
        <v>465</v>
      </c>
      <c r="F24" s="459"/>
      <c r="G24" s="459"/>
      <c r="H24" s="237">
        <v>68526</v>
      </c>
      <c r="I24" s="237">
        <v>69567</v>
      </c>
      <c r="J24" s="237">
        <v>66771</v>
      </c>
      <c r="K24" s="237">
        <v>75427</v>
      </c>
      <c r="L24" s="691">
        <v>73023</v>
      </c>
      <c r="M24" s="692">
        <f t="shared" si="1"/>
        <v>-2404</v>
      </c>
    </row>
    <row r="25" spans="1:13">
      <c r="A25" s="1536">
        <f t="shared" si="0"/>
        <v>25</v>
      </c>
      <c r="E25" s="705" t="s">
        <v>466</v>
      </c>
      <c r="F25" s="459"/>
      <c r="G25" s="459"/>
      <c r="H25" s="237">
        <v>-1474</v>
      </c>
      <c r="I25" s="237">
        <v>-1694</v>
      </c>
      <c r="J25" s="237">
        <v>-2533</v>
      </c>
      <c r="K25" s="237">
        <v>-1776</v>
      </c>
      <c r="L25" s="691">
        <v>8730</v>
      </c>
      <c r="M25" s="692">
        <f t="shared" si="1"/>
        <v>10506</v>
      </c>
    </row>
    <row r="26" spans="1:13">
      <c r="A26" s="1536">
        <f t="shared" si="0"/>
        <v>26</v>
      </c>
      <c r="E26" s="706" t="s">
        <v>467</v>
      </c>
      <c r="F26" s="459"/>
      <c r="G26" s="459"/>
      <c r="H26" s="237">
        <v>1878</v>
      </c>
      <c r="I26" s="237">
        <v>2685</v>
      </c>
      <c r="J26" s="237">
        <v>5819</v>
      </c>
      <c r="K26" s="237">
        <v>2711</v>
      </c>
      <c r="L26" s="691">
        <v>8347</v>
      </c>
      <c r="M26" s="692">
        <f t="shared" si="1"/>
        <v>5636</v>
      </c>
    </row>
    <row r="27" spans="1:13">
      <c r="A27" s="1536">
        <f t="shared" si="0"/>
        <v>27</v>
      </c>
      <c r="E27" s="706" t="s">
        <v>468</v>
      </c>
      <c r="F27" s="459"/>
      <c r="G27" s="459"/>
      <c r="H27" s="67">
        <v>88</v>
      </c>
      <c r="I27" s="67">
        <v>-251</v>
      </c>
      <c r="J27" s="67">
        <v>173</v>
      </c>
      <c r="K27" s="67">
        <v>189</v>
      </c>
      <c r="L27" s="707">
        <v>118</v>
      </c>
      <c r="M27" s="692">
        <f t="shared" si="1"/>
        <v>-71</v>
      </c>
    </row>
    <row r="28" spans="1:13">
      <c r="A28" s="1536">
        <f t="shared" si="0"/>
        <v>28</v>
      </c>
      <c r="E28" s="708" t="s">
        <v>469</v>
      </c>
      <c r="F28" s="694"/>
      <c r="G28" s="694"/>
      <c r="H28" s="240">
        <v>-10237</v>
      </c>
      <c r="I28" s="240">
        <v>-10921</v>
      </c>
      <c r="J28" s="240">
        <v>-8371</v>
      </c>
      <c r="K28" s="240">
        <v>-7355</v>
      </c>
      <c r="L28" s="695">
        <v>-4671</v>
      </c>
      <c r="M28" s="696">
        <f t="shared" si="1"/>
        <v>2684</v>
      </c>
    </row>
    <row r="29" spans="1:13">
      <c r="A29" s="1536">
        <f t="shared" si="0"/>
        <v>29</v>
      </c>
      <c r="E29" s="709" t="s">
        <v>470</v>
      </c>
      <c r="F29" s="467"/>
      <c r="G29" s="467"/>
      <c r="H29" s="481">
        <v>67051</v>
      </c>
      <c r="I29" s="481">
        <v>67872</v>
      </c>
      <c r="J29" s="481">
        <v>64237</v>
      </c>
      <c r="K29" s="481">
        <v>73650</v>
      </c>
      <c r="L29" s="698">
        <v>81753</v>
      </c>
      <c r="M29" s="699">
        <f t="shared" si="1"/>
        <v>8103</v>
      </c>
    </row>
    <row r="30" spans="1:13">
      <c r="A30" s="1536">
        <f t="shared" si="0"/>
        <v>30</v>
      </c>
      <c r="E30" s="710" t="s">
        <v>471</v>
      </c>
      <c r="F30" s="702"/>
      <c r="G30" s="702"/>
      <c r="H30" s="245">
        <v>-239</v>
      </c>
      <c r="I30" s="245">
        <v>-3843</v>
      </c>
      <c r="J30" s="245">
        <v>-315</v>
      </c>
      <c r="K30" s="245">
        <v>-389</v>
      </c>
      <c r="L30" s="703">
        <v>-392</v>
      </c>
      <c r="M30" s="704">
        <f t="shared" si="1"/>
        <v>-3</v>
      </c>
    </row>
    <row r="31" spans="1:13">
      <c r="A31" s="1536">
        <f t="shared" si="0"/>
        <v>31</v>
      </c>
      <c r="E31" s="706" t="s">
        <v>472</v>
      </c>
      <c r="F31" s="459"/>
      <c r="G31" s="459"/>
      <c r="H31" s="237">
        <v>-206</v>
      </c>
      <c r="I31" s="237">
        <v>-64</v>
      </c>
      <c r="J31" s="237">
        <v>-107</v>
      </c>
      <c r="K31" s="237">
        <v>-317</v>
      </c>
      <c r="L31" s="691">
        <v>-255</v>
      </c>
      <c r="M31" s="692">
        <f t="shared" si="1"/>
        <v>62</v>
      </c>
    </row>
    <row r="32" spans="1:13">
      <c r="A32" s="1536">
        <f t="shared" si="0"/>
        <v>32</v>
      </c>
      <c r="E32" s="709" t="s">
        <v>48</v>
      </c>
      <c r="F32" s="467"/>
      <c r="G32" s="467"/>
      <c r="H32" s="481">
        <v>48006</v>
      </c>
      <c r="I32" s="481">
        <v>45937</v>
      </c>
      <c r="J32" s="481">
        <v>45698</v>
      </c>
      <c r="K32" s="481">
        <v>52328</v>
      </c>
      <c r="L32" s="698">
        <v>58127</v>
      </c>
      <c r="M32" s="699">
        <f t="shared" si="1"/>
        <v>5799</v>
      </c>
    </row>
    <row r="33" spans="1:21">
      <c r="A33" s="1536">
        <f t="shared" si="0"/>
        <v>33</v>
      </c>
      <c r="E33" s="710" t="s">
        <v>473</v>
      </c>
      <c r="F33" s="702"/>
      <c r="G33" s="702"/>
      <c r="H33" s="189">
        <f>IF(H18="- ","- ",SUM(H18)+SUM(H26))</f>
        <v>6398</v>
      </c>
      <c r="I33" s="189">
        <f t="shared" ref="I33:L33" si="2">IF(I18="- ","- ",SUM(I18)+SUM(I26))</f>
        <v>5945</v>
      </c>
      <c r="J33" s="189">
        <f t="shared" si="2"/>
        <v>5442</v>
      </c>
      <c r="K33" s="189">
        <f t="shared" si="2"/>
        <v>1258</v>
      </c>
      <c r="L33" s="1220">
        <f t="shared" si="2"/>
        <v>-11652</v>
      </c>
      <c r="M33" s="704">
        <f t="shared" si="1"/>
        <v>-12910</v>
      </c>
    </row>
    <row r="34" spans="1:21">
      <c r="A34" s="1536">
        <f t="shared" si="0"/>
        <v>34</v>
      </c>
      <c r="E34" s="711" t="s">
        <v>474</v>
      </c>
      <c r="F34" s="461"/>
      <c r="G34" s="461"/>
      <c r="H34" s="250">
        <v>-11354</v>
      </c>
      <c r="I34" s="250">
        <v>-9508</v>
      </c>
      <c r="J34" s="250">
        <v>-10411</v>
      </c>
      <c r="K34" s="250">
        <v>-7129</v>
      </c>
      <c r="L34" s="712">
        <v>-347</v>
      </c>
      <c r="M34" s="713">
        <f t="shared" si="1"/>
        <v>6782</v>
      </c>
    </row>
    <row r="35" spans="1:21">
      <c r="A35" s="1536">
        <f t="shared" si="0"/>
        <v>35</v>
      </c>
    </row>
    <row r="36" spans="1:21" ht="18.75">
      <c r="A36" s="1536">
        <f t="shared" si="0"/>
        <v>36</v>
      </c>
      <c r="D36" s="1073">
        <f>D6+1</f>
        <v>2</v>
      </c>
      <c r="E36" s="687" t="s">
        <v>475</v>
      </c>
    </row>
    <row r="37" spans="1:21">
      <c r="A37" s="1536">
        <f t="shared" si="0"/>
        <v>37</v>
      </c>
    </row>
    <row r="38" spans="1:21">
      <c r="A38" s="1536">
        <f t="shared" si="0"/>
        <v>38</v>
      </c>
      <c r="E38" s="714"/>
      <c r="M38" s="291" t="s">
        <v>53</v>
      </c>
      <c r="U38" s="291" t="s">
        <v>476</v>
      </c>
    </row>
    <row r="39" spans="1:21">
      <c r="A39" s="1536">
        <f t="shared" si="0"/>
        <v>39</v>
      </c>
      <c r="E39" s="714" t="s">
        <v>477</v>
      </c>
      <c r="H39" s="615">
        <v>201903</v>
      </c>
      <c r="I39" s="615">
        <v>202003</v>
      </c>
      <c r="J39" s="615">
        <v>202103</v>
      </c>
      <c r="K39" s="615">
        <v>202203</v>
      </c>
      <c r="L39" s="1189">
        <v>202303</v>
      </c>
      <c r="M39" s="1191" t="s">
        <v>457</v>
      </c>
      <c r="O39" s="714" t="s">
        <v>478</v>
      </c>
      <c r="P39" s="615">
        <v>201903</v>
      </c>
      <c r="Q39" s="615">
        <v>202003</v>
      </c>
      <c r="R39" s="615">
        <v>202103</v>
      </c>
      <c r="S39" s="615">
        <v>202203</v>
      </c>
      <c r="T39" s="1189">
        <v>202303</v>
      </c>
      <c r="U39" s="1191" t="s">
        <v>457</v>
      </c>
    </row>
    <row r="40" spans="1:21">
      <c r="A40" s="1536">
        <f t="shared" si="0"/>
        <v>40</v>
      </c>
      <c r="H40" s="616" t="s">
        <v>1417</v>
      </c>
      <c r="I40" s="616" t="s">
        <v>1418</v>
      </c>
      <c r="J40" s="616" t="s">
        <v>1415</v>
      </c>
      <c r="K40" s="616" t="s">
        <v>1412</v>
      </c>
      <c r="L40" s="1190" t="s">
        <v>1380</v>
      </c>
      <c r="M40" s="1192"/>
      <c r="P40" s="616" t="s">
        <v>1417</v>
      </c>
      <c r="Q40" s="616" t="s">
        <v>1418</v>
      </c>
      <c r="R40" s="616" t="s">
        <v>1415</v>
      </c>
      <c r="S40" s="616" t="s">
        <v>1412</v>
      </c>
      <c r="T40" s="1190" t="s">
        <v>1380</v>
      </c>
      <c r="U40" s="1192"/>
    </row>
    <row r="41" spans="1:21">
      <c r="A41" s="1536">
        <f t="shared" si="0"/>
        <v>41</v>
      </c>
    </row>
    <row r="42" spans="1:21">
      <c r="A42" s="1536">
        <f t="shared" si="0"/>
        <v>42</v>
      </c>
      <c r="E42" s="697" t="s">
        <v>477</v>
      </c>
      <c r="F42" s="467"/>
      <c r="G42" s="467"/>
      <c r="H42" s="715">
        <v>122602</v>
      </c>
      <c r="I42" s="715">
        <v>123678</v>
      </c>
      <c r="J42" s="715">
        <v>124581</v>
      </c>
      <c r="K42" s="715">
        <v>131824</v>
      </c>
      <c r="L42" s="1193">
        <v>140380</v>
      </c>
      <c r="M42" s="716">
        <f t="shared" ref="M42:M55" si="3">IF(SUM(L42)-SUM(K42)=0,"- ",SUM(L42)-SUM(K42))</f>
        <v>8556</v>
      </c>
    </row>
    <row r="43" spans="1:21">
      <c r="A43" s="1536">
        <f t="shared" si="0"/>
        <v>43</v>
      </c>
      <c r="E43" s="563" t="s">
        <v>479</v>
      </c>
      <c r="F43" s="457"/>
      <c r="G43" s="457"/>
      <c r="H43" s="717">
        <v>110896</v>
      </c>
      <c r="I43" s="717">
        <v>109528</v>
      </c>
      <c r="J43" s="717">
        <v>103339</v>
      </c>
      <c r="K43" s="717">
        <v>103378</v>
      </c>
      <c r="L43" s="1194">
        <v>114089</v>
      </c>
      <c r="M43" s="690">
        <f t="shared" si="3"/>
        <v>10711</v>
      </c>
      <c r="O43" s="718" t="s">
        <v>480</v>
      </c>
      <c r="P43" s="275">
        <v>1.1000000000000001</v>
      </c>
      <c r="Q43" s="275">
        <v>1.04</v>
      </c>
      <c r="R43" s="275">
        <v>0.93</v>
      </c>
      <c r="S43" s="275">
        <v>0.9</v>
      </c>
      <c r="T43" s="276">
        <v>0.95</v>
      </c>
      <c r="U43" s="719">
        <f t="shared" ref="U43:U51" si="4">IF(SUM(T43)-SUM(S43)=0,"- ",SUM(T43)-SUM(S43))</f>
        <v>4.9999999999999933E-2</v>
      </c>
    </row>
    <row r="44" spans="1:21">
      <c r="A44" s="1536">
        <f t="shared" si="0"/>
        <v>44</v>
      </c>
      <c r="E44" s="720" t="s">
        <v>481</v>
      </c>
      <c r="F44" s="459"/>
      <c r="G44" s="459"/>
      <c r="H44" s="721">
        <v>95987</v>
      </c>
      <c r="I44" s="721">
        <v>96400</v>
      </c>
      <c r="J44" s="721">
        <v>97800</v>
      </c>
      <c r="K44" s="721">
        <v>99000</v>
      </c>
      <c r="L44" s="1195">
        <v>100500</v>
      </c>
      <c r="M44" s="692">
        <f t="shared" si="3"/>
        <v>1500</v>
      </c>
      <c r="O44" s="565" t="s">
        <v>481</v>
      </c>
      <c r="P44" s="270">
        <v>1.01</v>
      </c>
      <c r="Q44" s="270">
        <v>0.95</v>
      </c>
      <c r="R44" s="270">
        <v>0.92</v>
      </c>
      <c r="S44" s="270">
        <v>0.89</v>
      </c>
      <c r="T44" s="271">
        <v>0.87</v>
      </c>
      <c r="U44" s="722">
        <f t="shared" si="4"/>
        <v>-2.0000000000000018E-2</v>
      </c>
    </row>
    <row r="45" spans="1:21">
      <c r="A45" s="1536">
        <f t="shared" si="0"/>
        <v>45</v>
      </c>
      <c r="E45" s="723" t="s">
        <v>482</v>
      </c>
      <c r="F45" s="461"/>
      <c r="G45" s="461"/>
      <c r="H45" s="724">
        <v>14100</v>
      </c>
      <c r="I45" s="724">
        <v>13000</v>
      </c>
      <c r="J45" s="724">
        <v>5500</v>
      </c>
      <c r="K45" s="724">
        <v>4300</v>
      </c>
      <c r="L45" s="760">
        <v>13500</v>
      </c>
      <c r="M45" s="713">
        <f t="shared" si="3"/>
        <v>9200</v>
      </c>
      <c r="O45" s="725" t="s">
        <v>482</v>
      </c>
      <c r="P45" s="726">
        <v>2.87</v>
      </c>
      <c r="Q45" s="726">
        <v>2.73</v>
      </c>
      <c r="R45" s="726">
        <v>1.32</v>
      </c>
      <c r="S45" s="726">
        <v>1.06</v>
      </c>
      <c r="T45" s="727">
        <v>3.2</v>
      </c>
      <c r="U45" s="728">
        <f t="shared" si="4"/>
        <v>2.14</v>
      </c>
    </row>
    <row r="46" spans="1:21">
      <c r="A46" s="1536">
        <f t="shared" si="0"/>
        <v>46</v>
      </c>
      <c r="E46" s="563" t="s">
        <v>483</v>
      </c>
      <c r="F46" s="457"/>
      <c r="G46" s="457"/>
      <c r="H46" s="717">
        <v>31770</v>
      </c>
      <c r="I46" s="729">
        <v>34370</v>
      </c>
      <c r="J46" s="729">
        <v>31971</v>
      </c>
      <c r="K46" s="729">
        <v>34560</v>
      </c>
      <c r="L46" s="1196">
        <v>47905</v>
      </c>
      <c r="M46" s="704">
        <f t="shared" si="3"/>
        <v>13345</v>
      </c>
      <c r="O46" s="718" t="s">
        <v>484</v>
      </c>
      <c r="P46" s="730">
        <v>1.61</v>
      </c>
      <c r="Q46" s="730">
        <v>1.74</v>
      </c>
      <c r="R46" s="730">
        <v>1.53</v>
      </c>
      <c r="S46" s="730">
        <v>1.52</v>
      </c>
      <c r="T46" s="731">
        <v>1.96</v>
      </c>
      <c r="U46" s="732">
        <f t="shared" si="4"/>
        <v>0.43999999999999995</v>
      </c>
    </row>
    <row r="47" spans="1:21">
      <c r="A47" s="1536">
        <f t="shared" si="0"/>
        <v>47</v>
      </c>
      <c r="E47" s="720" t="s">
        <v>481</v>
      </c>
      <c r="F47" s="459"/>
      <c r="G47" s="459"/>
      <c r="H47" s="721">
        <v>18922</v>
      </c>
      <c r="I47" s="721">
        <v>21300</v>
      </c>
      <c r="J47" s="721">
        <v>20600</v>
      </c>
      <c r="K47" s="721">
        <v>22000</v>
      </c>
      <c r="L47" s="1195">
        <v>28700</v>
      </c>
      <c r="M47" s="692">
        <f t="shared" si="3"/>
        <v>6700</v>
      </c>
      <c r="O47" s="565" t="s">
        <v>481</v>
      </c>
      <c r="P47" s="270">
        <v>1.25</v>
      </c>
      <c r="Q47" s="270">
        <v>1.47</v>
      </c>
      <c r="R47" s="270">
        <v>1.35</v>
      </c>
      <c r="S47" s="270">
        <v>1.32</v>
      </c>
      <c r="T47" s="271">
        <v>1.61</v>
      </c>
      <c r="U47" s="722">
        <f t="shared" si="4"/>
        <v>0.29000000000000004</v>
      </c>
    </row>
    <row r="48" spans="1:21">
      <c r="A48" s="1536">
        <f t="shared" si="0"/>
        <v>48</v>
      </c>
      <c r="E48" s="723" t="s">
        <v>482</v>
      </c>
      <c r="F48" s="461"/>
      <c r="G48" s="461"/>
      <c r="H48" s="724">
        <v>12700</v>
      </c>
      <c r="I48" s="733">
        <v>13000</v>
      </c>
      <c r="J48" s="733">
        <v>11300</v>
      </c>
      <c r="K48" s="733">
        <v>12400</v>
      </c>
      <c r="L48" s="1197">
        <v>19100</v>
      </c>
      <c r="M48" s="696">
        <f t="shared" si="3"/>
        <v>6700</v>
      </c>
      <c r="O48" s="725" t="s">
        <v>482</v>
      </c>
      <c r="P48" s="734">
        <v>2.83</v>
      </c>
      <c r="Q48" s="734">
        <v>2.4900000000000002</v>
      </c>
      <c r="R48" s="734">
        <v>2.06</v>
      </c>
      <c r="S48" s="734">
        <v>2.0699999999999998</v>
      </c>
      <c r="T48" s="735">
        <v>2.87</v>
      </c>
      <c r="U48" s="736">
        <f t="shared" si="4"/>
        <v>0.80000000000000027</v>
      </c>
    </row>
    <row r="49" spans="1:21">
      <c r="A49" s="1536">
        <f t="shared" si="0"/>
        <v>49</v>
      </c>
      <c r="E49" s="563" t="s">
        <v>485</v>
      </c>
      <c r="F49" s="457"/>
      <c r="G49" s="457"/>
      <c r="H49" s="729">
        <v>7795</v>
      </c>
      <c r="I49" s="717">
        <v>6534</v>
      </c>
      <c r="J49" s="717">
        <v>1524</v>
      </c>
      <c r="K49" s="717">
        <v>703</v>
      </c>
      <c r="L49" s="1194">
        <v>8228</v>
      </c>
      <c r="M49" s="690">
        <f t="shared" si="3"/>
        <v>7525</v>
      </c>
      <c r="O49" s="718" t="s">
        <v>486</v>
      </c>
      <c r="P49" s="275">
        <v>0.18</v>
      </c>
      <c r="Q49" s="275">
        <v>0.17</v>
      </c>
      <c r="R49" s="275">
        <v>0.08</v>
      </c>
      <c r="S49" s="275">
        <v>0.05</v>
      </c>
      <c r="T49" s="276">
        <v>0.18</v>
      </c>
      <c r="U49" s="719">
        <f t="shared" si="4"/>
        <v>0.13</v>
      </c>
    </row>
    <row r="50" spans="1:21">
      <c r="A50" s="1536">
        <f t="shared" si="0"/>
        <v>50</v>
      </c>
      <c r="E50" s="720" t="s">
        <v>481</v>
      </c>
      <c r="F50" s="459"/>
      <c r="G50" s="459"/>
      <c r="H50" s="721">
        <v>700</v>
      </c>
      <c r="I50" s="721">
        <v>600</v>
      </c>
      <c r="J50" s="721">
        <v>600</v>
      </c>
      <c r="K50" s="721">
        <v>400</v>
      </c>
      <c r="L50" s="1195">
        <v>200</v>
      </c>
      <c r="M50" s="692">
        <f t="shared" si="3"/>
        <v>-200</v>
      </c>
      <c r="O50" s="565" t="s">
        <v>481</v>
      </c>
      <c r="P50" s="270">
        <v>0.01</v>
      </c>
      <c r="Q50" s="270">
        <v>0</v>
      </c>
      <c r="R50" s="270">
        <v>0</v>
      </c>
      <c r="S50" s="270">
        <v>0</v>
      </c>
      <c r="T50" s="271">
        <v>0.01</v>
      </c>
      <c r="U50" s="722">
        <f t="shared" si="4"/>
        <v>0.01</v>
      </c>
    </row>
    <row r="51" spans="1:21">
      <c r="A51" s="1536">
        <f t="shared" si="0"/>
        <v>51</v>
      </c>
      <c r="E51" s="723" t="s">
        <v>482</v>
      </c>
      <c r="F51" s="461"/>
      <c r="G51" s="461"/>
      <c r="H51" s="724">
        <v>7000</v>
      </c>
      <c r="I51" s="724">
        <v>5800</v>
      </c>
      <c r="J51" s="724">
        <v>900</v>
      </c>
      <c r="K51" s="724">
        <v>200</v>
      </c>
      <c r="L51" s="760">
        <v>7900</v>
      </c>
      <c r="M51" s="713">
        <f t="shared" si="3"/>
        <v>7700</v>
      </c>
      <c r="O51" s="725" t="s">
        <v>482</v>
      </c>
      <c r="P51" s="726">
        <v>2.14</v>
      </c>
      <c r="Q51" s="726">
        <v>2.04</v>
      </c>
      <c r="R51" s="726">
        <v>1.0900000000000001</v>
      </c>
      <c r="S51" s="726">
        <v>0.82</v>
      </c>
      <c r="T51" s="727">
        <v>2.39</v>
      </c>
      <c r="U51" s="728">
        <f t="shared" si="4"/>
        <v>1.5700000000000003</v>
      </c>
    </row>
    <row r="52" spans="1:21">
      <c r="A52" s="1536">
        <f t="shared" si="0"/>
        <v>52</v>
      </c>
      <c r="E52" s="591" t="s">
        <v>487</v>
      </c>
      <c r="F52" s="457"/>
      <c r="G52" s="457"/>
      <c r="H52" s="717">
        <v>5365</v>
      </c>
      <c r="I52" s="717">
        <v>6751</v>
      </c>
      <c r="J52" s="717">
        <v>7404</v>
      </c>
      <c r="K52" s="717">
        <v>7030</v>
      </c>
      <c r="L52" s="1194">
        <f>SUM(L53:L55)</f>
        <v>13359</v>
      </c>
      <c r="M52" s="690">
        <f t="shared" si="3"/>
        <v>6329</v>
      </c>
    </row>
    <row r="53" spans="1:21">
      <c r="A53" s="1536">
        <f t="shared" si="0"/>
        <v>53</v>
      </c>
      <c r="E53" s="706" t="s">
        <v>488</v>
      </c>
      <c r="F53" s="459"/>
      <c r="G53" s="459"/>
      <c r="H53" s="721">
        <v>805</v>
      </c>
      <c r="I53" s="721">
        <v>550</v>
      </c>
      <c r="J53" s="721">
        <v>101</v>
      </c>
      <c r="K53" s="721">
        <v>24</v>
      </c>
      <c r="L53" s="1195">
        <v>538</v>
      </c>
      <c r="M53" s="692">
        <f t="shared" si="3"/>
        <v>514</v>
      </c>
    </row>
    <row r="54" spans="1:21">
      <c r="A54" s="1536">
        <f t="shared" si="0"/>
        <v>54</v>
      </c>
      <c r="E54" s="706" t="s">
        <v>489</v>
      </c>
      <c r="F54" s="459"/>
      <c r="G54" s="459"/>
      <c r="H54" s="721">
        <v>332</v>
      </c>
      <c r="I54" s="721">
        <v>442</v>
      </c>
      <c r="J54" s="721">
        <v>382</v>
      </c>
      <c r="K54" s="721">
        <v>248</v>
      </c>
      <c r="L54" s="1195">
        <v>3764</v>
      </c>
      <c r="M54" s="692">
        <f t="shared" si="3"/>
        <v>3516</v>
      </c>
    </row>
    <row r="55" spans="1:21">
      <c r="A55" s="1536">
        <f t="shared" si="0"/>
        <v>55</v>
      </c>
      <c r="E55" s="737" t="s">
        <v>490</v>
      </c>
      <c r="F55" s="461"/>
      <c r="G55" s="461"/>
      <c r="H55" s="724">
        <v>5365</v>
      </c>
      <c r="I55" s="724">
        <v>6751</v>
      </c>
      <c r="J55" s="724">
        <v>7404</v>
      </c>
      <c r="K55" s="724">
        <v>7030</v>
      </c>
      <c r="L55" s="760">
        <v>9057</v>
      </c>
      <c r="M55" s="713">
        <f t="shared" si="3"/>
        <v>2027</v>
      </c>
    </row>
    <row r="56" spans="1:21">
      <c r="A56" s="1536">
        <f t="shared" si="0"/>
        <v>56</v>
      </c>
    </row>
    <row r="57" spans="1:21" ht="18.75">
      <c r="A57" s="1536">
        <f t="shared" si="0"/>
        <v>57</v>
      </c>
      <c r="D57" s="1073">
        <f>D36+1</f>
        <v>3</v>
      </c>
      <c r="E57" s="687" t="s">
        <v>491</v>
      </c>
      <c r="F57" s="493"/>
      <c r="G57" s="493"/>
      <c r="Q57" s="738"/>
    </row>
    <row r="58" spans="1:21" s="2" customFormat="1" ht="12">
      <c r="A58" s="1536">
        <f t="shared" si="0"/>
        <v>58</v>
      </c>
      <c r="B58" s="3"/>
      <c r="C58" s="3"/>
      <c r="D58" s="1074"/>
      <c r="E58" s="739"/>
      <c r="F58" s="508"/>
      <c r="G58" s="508"/>
      <c r="Q58" s="738"/>
    </row>
    <row r="59" spans="1:21" ht="18.75">
      <c r="A59" s="1536">
        <f t="shared" si="0"/>
        <v>59</v>
      </c>
      <c r="D59" s="1075"/>
      <c r="E59" s="741" t="s">
        <v>492</v>
      </c>
      <c r="F59" s="493"/>
      <c r="G59" s="493"/>
      <c r="M59" s="291" t="s">
        <v>476</v>
      </c>
    </row>
    <row r="60" spans="1:21" s="2" customFormat="1" ht="12">
      <c r="A60" s="1536">
        <f t="shared" si="0"/>
        <v>60</v>
      </c>
      <c r="B60" s="3"/>
      <c r="C60" s="3"/>
      <c r="D60" s="494"/>
      <c r="E60" s="508"/>
      <c r="F60" s="508"/>
      <c r="G60" s="508"/>
      <c r="H60" s="615">
        <v>201903</v>
      </c>
      <c r="I60" s="615">
        <v>202003</v>
      </c>
      <c r="J60" s="615">
        <v>202103</v>
      </c>
      <c r="K60" s="615">
        <v>202203</v>
      </c>
      <c r="L60" s="1189">
        <v>202303</v>
      </c>
      <c r="M60" s="1198" t="s">
        <v>493</v>
      </c>
    </row>
    <row r="61" spans="1:21" s="2" customFormat="1" ht="12">
      <c r="A61" s="1536">
        <f t="shared" si="0"/>
        <v>61</v>
      </c>
      <c r="B61" s="3"/>
      <c r="C61" s="3"/>
      <c r="D61" s="494"/>
      <c r="E61" s="508"/>
      <c r="F61" s="508"/>
      <c r="G61" s="508"/>
      <c r="H61" s="616" t="s">
        <v>1417</v>
      </c>
      <c r="I61" s="616" t="s">
        <v>1418</v>
      </c>
      <c r="J61" s="616" t="s">
        <v>1415</v>
      </c>
      <c r="K61" s="616" t="s">
        <v>1412</v>
      </c>
      <c r="L61" s="1190" t="s">
        <v>1380</v>
      </c>
      <c r="M61" s="1199"/>
    </row>
    <row r="62" spans="1:21" s="2" customFormat="1" ht="12">
      <c r="A62" s="1536">
        <f t="shared" si="0"/>
        <v>62</v>
      </c>
      <c r="B62" s="110"/>
      <c r="C62" s="110"/>
      <c r="D62" s="742" t="s">
        <v>79</v>
      </c>
      <c r="E62" s="743"/>
      <c r="F62" s="650"/>
      <c r="G62" s="650"/>
      <c r="H62" s="1273" t="s">
        <v>79</v>
      </c>
      <c r="I62" s="1273" t="s">
        <v>79</v>
      </c>
      <c r="J62" s="1273" t="s">
        <v>79</v>
      </c>
      <c r="K62" s="1273" t="s">
        <v>79</v>
      </c>
      <c r="L62" s="1273" t="s">
        <v>79</v>
      </c>
    </row>
    <row r="63" spans="1:21" s="2" customFormat="1">
      <c r="A63" s="1536">
        <f t="shared" si="0"/>
        <v>63</v>
      </c>
      <c r="B63" s="110"/>
      <c r="C63" s="110"/>
      <c r="D63" s="742" t="s">
        <v>79</v>
      </c>
      <c r="E63" s="635" t="s">
        <v>159</v>
      </c>
      <c r="F63" s="457"/>
      <c r="G63" s="457"/>
      <c r="H63" s="275">
        <v>1.1100000000000001</v>
      </c>
      <c r="I63" s="275">
        <v>1.08</v>
      </c>
      <c r="J63" s="275">
        <v>0.96</v>
      </c>
      <c r="K63" s="275">
        <v>0.85</v>
      </c>
      <c r="L63" s="744">
        <v>1.02</v>
      </c>
      <c r="M63" s="719">
        <f t="shared" ref="M63:M73" si="5">IF(SUM(L63)-SUM(K63)=0,"- ",SUM(L63)-SUM(K63))</f>
        <v>0.17000000000000004</v>
      </c>
    </row>
    <row r="64" spans="1:21" s="2" customFormat="1">
      <c r="A64" s="1536">
        <f t="shared" si="0"/>
        <v>64</v>
      </c>
      <c r="B64" s="110"/>
      <c r="C64" s="110"/>
      <c r="D64" s="742" t="s">
        <v>79</v>
      </c>
      <c r="E64" s="636" t="s">
        <v>160</v>
      </c>
      <c r="F64" s="459"/>
      <c r="G64" s="459"/>
      <c r="H64" s="270">
        <v>1.1000000000000001</v>
      </c>
      <c r="I64" s="270">
        <v>1.04</v>
      </c>
      <c r="J64" s="270">
        <v>0.93</v>
      </c>
      <c r="K64" s="270">
        <v>0.9</v>
      </c>
      <c r="L64" s="745">
        <v>0.95</v>
      </c>
      <c r="M64" s="722">
        <f t="shared" si="5"/>
        <v>4.9999999999999933E-2</v>
      </c>
    </row>
    <row r="65" spans="1:13" s="2" customFormat="1">
      <c r="A65" s="1536">
        <f t="shared" si="0"/>
        <v>65</v>
      </c>
      <c r="B65" s="110"/>
      <c r="C65" s="110"/>
      <c r="D65" s="742" t="s">
        <v>79</v>
      </c>
      <c r="E65" s="746" t="s">
        <v>161</v>
      </c>
      <c r="F65" s="694"/>
      <c r="G65" s="694"/>
      <c r="H65" s="734">
        <v>1.61</v>
      </c>
      <c r="I65" s="734">
        <v>1.74</v>
      </c>
      <c r="J65" s="734">
        <v>1.53</v>
      </c>
      <c r="K65" s="734">
        <v>1.52</v>
      </c>
      <c r="L65" s="747">
        <v>1.96</v>
      </c>
      <c r="M65" s="736">
        <f t="shared" si="5"/>
        <v>0.43999999999999995</v>
      </c>
    </row>
    <row r="66" spans="1:13" s="2" customFormat="1">
      <c r="A66" s="1536">
        <f t="shared" si="0"/>
        <v>66</v>
      </c>
      <c r="B66" s="110"/>
      <c r="C66" s="110"/>
      <c r="D66" s="742" t="s">
        <v>79</v>
      </c>
      <c r="E66" s="635" t="s">
        <v>162</v>
      </c>
      <c r="F66" s="457"/>
      <c r="G66" s="457"/>
      <c r="H66" s="275">
        <v>0.78</v>
      </c>
      <c r="I66" s="275">
        <v>0.74</v>
      </c>
      <c r="J66" s="275">
        <v>0.62</v>
      </c>
      <c r="K66" s="275">
        <v>0.55000000000000004</v>
      </c>
      <c r="L66" s="744">
        <v>0.53</v>
      </c>
      <c r="M66" s="719">
        <f t="shared" si="5"/>
        <v>-2.0000000000000018E-2</v>
      </c>
    </row>
    <row r="67" spans="1:13" s="2" customFormat="1">
      <c r="A67" s="1536">
        <f t="shared" ref="A67:A130" si="6">A66+1</f>
        <v>67</v>
      </c>
      <c r="B67" s="110"/>
      <c r="C67" s="110"/>
      <c r="D67" s="742" t="s">
        <v>79</v>
      </c>
      <c r="E67" s="636" t="s">
        <v>163</v>
      </c>
      <c r="F67" s="459"/>
      <c r="G67" s="459"/>
      <c r="H67" s="270">
        <v>0.75</v>
      </c>
      <c r="I67" s="270">
        <v>0.72</v>
      </c>
      <c r="J67" s="270">
        <v>0.64</v>
      </c>
      <c r="K67" s="270">
        <v>0.56999999999999995</v>
      </c>
      <c r="L67" s="745">
        <v>0.61</v>
      </c>
      <c r="M67" s="722">
        <f t="shared" si="5"/>
        <v>4.0000000000000036E-2</v>
      </c>
    </row>
    <row r="68" spans="1:13" s="2" customFormat="1">
      <c r="A68" s="1536">
        <f t="shared" si="6"/>
        <v>68</v>
      </c>
      <c r="B68" s="110"/>
      <c r="C68" s="110"/>
      <c r="D68" s="742" t="s">
        <v>79</v>
      </c>
      <c r="E68" s="748" t="s">
        <v>164</v>
      </c>
      <c r="F68" s="459"/>
      <c r="G68" s="459"/>
      <c r="H68" s="270">
        <v>0.1</v>
      </c>
      <c r="I68" s="270">
        <v>0.09</v>
      </c>
      <c r="J68" s="270">
        <v>0.02</v>
      </c>
      <c r="K68" s="270">
        <v>0</v>
      </c>
      <c r="L68" s="745">
        <v>0.08</v>
      </c>
      <c r="M68" s="722">
        <f t="shared" si="5"/>
        <v>0.08</v>
      </c>
    </row>
    <row r="69" spans="1:13" s="2" customFormat="1">
      <c r="A69" s="1536">
        <f t="shared" si="6"/>
        <v>69</v>
      </c>
      <c r="B69" s="110"/>
      <c r="C69" s="110"/>
      <c r="D69" s="742" t="s">
        <v>79</v>
      </c>
      <c r="E69" s="749" t="s">
        <v>165</v>
      </c>
      <c r="F69" s="461"/>
      <c r="G69" s="461"/>
      <c r="H69" s="726">
        <v>0.65</v>
      </c>
      <c r="I69" s="726">
        <v>0.63</v>
      </c>
      <c r="J69" s="726">
        <v>0.62</v>
      </c>
      <c r="K69" s="726">
        <v>0.56999999999999995</v>
      </c>
      <c r="L69" s="750">
        <v>0.53</v>
      </c>
      <c r="M69" s="728">
        <f t="shared" si="5"/>
        <v>-3.9999999999999925E-2</v>
      </c>
    </row>
    <row r="70" spans="1:13" s="2" customFormat="1">
      <c r="A70" s="1536">
        <f t="shared" si="6"/>
        <v>70</v>
      </c>
      <c r="B70" s="110"/>
      <c r="C70" s="110"/>
      <c r="D70" s="742" t="s">
        <v>79</v>
      </c>
      <c r="E70" s="751" t="s">
        <v>167</v>
      </c>
      <c r="F70" s="702"/>
      <c r="G70" s="702"/>
      <c r="H70" s="730">
        <v>0.33</v>
      </c>
      <c r="I70" s="730">
        <v>0.34</v>
      </c>
      <c r="J70" s="730">
        <v>0.34</v>
      </c>
      <c r="K70" s="730">
        <v>0.3</v>
      </c>
      <c r="L70" s="752">
        <v>0.49</v>
      </c>
      <c r="M70" s="732">
        <f t="shared" si="5"/>
        <v>0.19</v>
      </c>
    </row>
    <row r="71" spans="1:13" s="2" customFormat="1">
      <c r="A71" s="1536">
        <f t="shared" si="6"/>
        <v>71</v>
      </c>
      <c r="B71" s="110"/>
      <c r="C71" s="110"/>
      <c r="D71" s="742" t="s">
        <v>79</v>
      </c>
      <c r="E71" s="753" t="s">
        <v>168</v>
      </c>
      <c r="F71" s="459"/>
      <c r="G71" s="459"/>
      <c r="H71" s="270">
        <v>0.35000000000000009</v>
      </c>
      <c r="I71" s="270">
        <v>0.32000000000000006</v>
      </c>
      <c r="J71" s="270">
        <v>0.29000000000000004</v>
      </c>
      <c r="K71" s="270">
        <v>0.33000000000000007</v>
      </c>
      <c r="L71" s="745">
        <v>0.33999999999999997</v>
      </c>
      <c r="M71" s="722">
        <f t="shared" si="5"/>
        <v>9.9999999999998979E-3</v>
      </c>
    </row>
    <row r="72" spans="1:13" s="2" customFormat="1">
      <c r="A72" s="1536">
        <f t="shared" si="6"/>
        <v>72</v>
      </c>
      <c r="B72" s="110"/>
      <c r="C72" s="110"/>
      <c r="D72" s="742" t="s">
        <v>79</v>
      </c>
      <c r="E72" s="753" t="s">
        <v>494</v>
      </c>
      <c r="F72" s="459"/>
      <c r="G72" s="459"/>
      <c r="H72" s="270">
        <v>1</v>
      </c>
      <c r="I72" s="270">
        <v>0.95000000000000007</v>
      </c>
      <c r="J72" s="270">
        <v>0.91</v>
      </c>
      <c r="K72" s="270">
        <v>0.9</v>
      </c>
      <c r="L72" s="745">
        <v>0.87</v>
      </c>
      <c r="M72" s="722">
        <f t="shared" si="5"/>
        <v>-3.0000000000000027E-2</v>
      </c>
    </row>
    <row r="73" spans="1:13">
      <c r="A73" s="1536">
        <f t="shared" si="6"/>
        <v>73</v>
      </c>
      <c r="D73" s="742" t="s">
        <v>79</v>
      </c>
      <c r="E73" s="754" t="s">
        <v>495</v>
      </c>
      <c r="F73" s="461"/>
      <c r="G73" s="461"/>
      <c r="H73" s="726">
        <v>0.18</v>
      </c>
      <c r="I73" s="726">
        <v>0.17</v>
      </c>
      <c r="J73" s="726">
        <v>0.08</v>
      </c>
      <c r="K73" s="726">
        <v>0.05</v>
      </c>
      <c r="L73" s="750">
        <v>0.18</v>
      </c>
      <c r="M73" s="728">
        <f t="shared" si="5"/>
        <v>0.13</v>
      </c>
    </row>
    <row r="74" spans="1:13">
      <c r="A74" s="1536">
        <f t="shared" si="6"/>
        <v>74</v>
      </c>
    </row>
    <row r="75" spans="1:13" ht="14.25">
      <c r="A75" s="1536">
        <f t="shared" si="6"/>
        <v>75</v>
      </c>
      <c r="E75" s="741" t="s">
        <v>496</v>
      </c>
      <c r="I75" s="738"/>
      <c r="M75" s="291" t="s">
        <v>476</v>
      </c>
    </row>
    <row r="76" spans="1:13">
      <c r="A76" s="1536">
        <f t="shared" si="6"/>
        <v>76</v>
      </c>
      <c r="E76" s="2"/>
      <c r="F76" s="2"/>
      <c r="G76" s="2"/>
      <c r="H76" s="615">
        <v>201903</v>
      </c>
      <c r="I76" s="615">
        <v>202003</v>
      </c>
      <c r="J76" s="615">
        <v>202103</v>
      </c>
      <c r="K76" s="615">
        <v>202203</v>
      </c>
      <c r="L76" s="1189">
        <v>202303</v>
      </c>
      <c r="M76" s="1198" t="s">
        <v>493</v>
      </c>
    </row>
    <row r="77" spans="1:13">
      <c r="A77" s="1536">
        <f t="shared" si="6"/>
        <v>77</v>
      </c>
      <c r="E77" s="2"/>
      <c r="F77" s="2"/>
      <c r="G77" s="2"/>
      <c r="H77" s="616" t="s">
        <v>1417</v>
      </c>
      <c r="I77" s="616" t="s">
        <v>1418</v>
      </c>
      <c r="J77" s="616" t="s">
        <v>1415</v>
      </c>
      <c r="K77" s="616" t="s">
        <v>1412</v>
      </c>
      <c r="L77" s="1190" t="s">
        <v>1380</v>
      </c>
      <c r="M77" s="1199"/>
    </row>
    <row r="78" spans="1:13">
      <c r="A78" s="1536">
        <f t="shared" si="6"/>
        <v>78</v>
      </c>
      <c r="E78" s="2"/>
      <c r="F78" s="2"/>
      <c r="G78" s="2"/>
      <c r="H78" s="1236" t="s">
        <v>79</v>
      </c>
      <c r="I78" s="1236" t="s">
        <v>79</v>
      </c>
      <c r="J78" s="1236" t="s">
        <v>79</v>
      </c>
      <c r="K78" s="1236" t="s">
        <v>79</v>
      </c>
      <c r="L78" s="1236" t="s">
        <v>79</v>
      </c>
      <c r="M78" s="2"/>
    </row>
    <row r="79" spans="1:13">
      <c r="A79" s="1536">
        <f t="shared" si="6"/>
        <v>79</v>
      </c>
      <c r="E79" s="635" t="s">
        <v>159</v>
      </c>
      <c r="F79" s="457"/>
      <c r="G79" s="457"/>
      <c r="H79" s="275">
        <v>0.94</v>
      </c>
      <c r="I79" s="275">
        <v>0.92</v>
      </c>
      <c r="J79" s="275">
        <v>0.89</v>
      </c>
      <c r="K79" s="275">
        <v>0.79</v>
      </c>
      <c r="L79" s="744">
        <v>0.83</v>
      </c>
      <c r="M79" s="719">
        <f t="shared" ref="M79:M89" si="7">IF(SUM(L79)-SUM(K79)=0,"- ",SUM(L79)-SUM(K79))</f>
        <v>3.9999999999999925E-2</v>
      </c>
    </row>
    <row r="80" spans="1:13">
      <c r="A80" s="1536">
        <f t="shared" si="6"/>
        <v>80</v>
      </c>
      <c r="E80" s="636" t="s">
        <v>160</v>
      </c>
      <c r="F80" s="459"/>
      <c r="G80" s="459"/>
      <c r="H80" s="270">
        <v>1.01</v>
      </c>
      <c r="I80" s="270">
        <v>0.95</v>
      </c>
      <c r="J80" s="270">
        <v>0.92</v>
      </c>
      <c r="K80" s="270">
        <v>0.89</v>
      </c>
      <c r="L80" s="745">
        <v>0.87</v>
      </c>
      <c r="M80" s="722">
        <f t="shared" si="7"/>
        <v>-2.0000000000000018E-2</v>
      </c>
    </row>
    <row r="81" spans="1:14">
      <c r="A81" s="1536">
        <f t="shared" si="6"/>
        <v>81</v>
      </c>
      <c r="E81" s="746" t="s">
        <v>161</v>
      </c>
      <c r="F81" s="694"/>
      <c r="G81" s="694"/>
      <c r="H81" s="734">
        <v>1.25</v>
      </c>
      <c r="I81" s="734">
        <v>1.47</v>
      </c>
      <c r="J81" s="734">
        <v>1.35</v>
      </c>
      <c r="K81" s="734">
        <v>1.32</v>
      </c>
      <c r="L81" s="747">
        <v>1.61</v>
      </c>
      <c r="M81" s="736">
        <f t="shared" si="7"/>
        <v>0.29000000000000004</v>
      </c>
    </row>
    <row r="82" spans="1:14">
      <c r="A82" s="1536">
        <f t="shared" si="6"/>
        <v>82</v>
      </c>
      <c r="E82" s="635" t="s">
        <v>162</v>
      </c>
      <c r="F82" s="457"/>
      <c r="G82" s="457"/>
      <c r="H82" s="275">
        <v>0.62</v>
      </c>
      <c r="I82" s="275">
        <v>0.59</v>
      </c>
      <c r="J82" s="275">
        <v>0.56000000000000005</v>
      </c>
      <c r="K82" s="275">
        <v>0.5</v>
      </c>
      <c r="L82" s="744">
        <v>0.47</v>
      </c>
      <c r="M82" s="719">
        <f t="shared" si="7"/>
        <v>-3.0000000000000027E-2</v>
      </c>
    </row>
    <row r="83" spans="1:14">
      <c r="A83" s="1536">
        <f t="shared" si="6"/>
        <v>83</v>
      </c>
      <c r="E83" s="636" t="s">
        <v>163</v>
      </c>
      <c r="F83" s="459"/>
      <c r="G83" s="459"/>
      <c r="H83" s="270">
        <v>0.65</v>
      </c>
      <c r="I83" s="270">
        <v>0.63</v>
      </c>
      <c r="J83" s="270">
        <v>0.61</v>
      </c>
      <c r="K83" s="270">
        <v>0.56999999999999995</v>
      </c>
      <c r="L83" s="745">
        <v>0.52</v>
      </c>
      <c r="M83" s="722">
        <f t="shared" si="7"/>
        <v>-4.9999999999999933E-2</v>
      </c>
    </row>
    <row r="84" spans="1:14">
      <c r="A84" s="1536">
        <f t="shared" si="6"/>
        <v>84</v>
      </c>
      <c r="E84" s="748" t="s">
        <v>164</v>
      </c>
      <c r="F84" s="459"/>
      <c r="G84" s="459"/>
      <c r="H84" s="270">
        <v>0</v>
      </c>
      <c r="I84" s="270">
        <v>0</v>
      </c>
      <c r="J84" s="270">
        <v>0</v>
      </c>
      <c r="K84" s="270">
        <v>0</v>
      </c>
      <c r="L84" s="745">
        <v>0</v>
      </c>
      <c r="M84" s="722" t="str">
        <f t="shared" si="7"/>
        <v xml:space="preserve">- </v>
      </c>
    </row>
    <row r="85" spans="1:14">
      <c r="A85" s="1536">
        <f t="shared" si="6"/>
        <v>85</v>
      </c>
      <c r="E85" s="749" t="s">
        <v>165</v>
      </c>
      <c r="F85" s="461"/>
      <c r="G85" s="461"/>
      <c r="H85" s="726">
        <v>0.65</v>
      </c>
      <c r="I85" s="726">
        <v>0.63</v>
      </c>
      <c r="J85" s="726">
        <v>0.61</v>
      </c>
      <c r="K85" s="726">
        <v>0.56999999999999995</v>
      </c>
      <c r="L85" s="750">
        <v>0.52</v>
      </c>
      <c r="M85" s="728">
        <f t="shared" si="7"/>
        <v>-4.9999999999999933E-2</v>
      </c>
    </row>
    <row r="86" spans="1:14">
      <c r="A86" s="1536">
        <f t="shared" si="6"/>
        <v>86</v>
      </c>
      <c r="E86" s="751" t="s">
        <v>167</v>
      </c>
      <c r="F86" s="702"/>
      <c r="G86" s="702"/>
      <c r="H86" s="730">
        <v>0.32</v>
      </c>
      <c r="I86" s="730">
        <v>0.33</v>
      </c>
      <c r="J86" s="730">
        <v>0.33</v>
      </c>
      <c r="K86" s="730">
        <v>0.28999999999999998</v>
      </c>
      <c r="L86" s="752">
        <v>0.36</v>
      </c>
      <c r="M86" s="732">
        <f t="shared" si="7"/>
        <v>7.0000000000000007E-2</v>
      </c>
    </row>
    <row r="87" spans="1:14">
      <c r="A87" s="1536">
        <f t="shared" si="6"/>
        <v>87</v>
      </c>
      <c r="E87" s="753" t="s">
        <v>168</v>
      </c>
      <c r="F87" s="459"/>
      <c r="G87" s="459"/>
      <c r="H87" s="270">
        <v>0.36</v>
      </c>
      <c r="I87" s="270">
        <v>0.31999999999999995</v>
      </c>
      <c r="J87" s="270">
        <v>0.31000000000000005</v>
      </c>
      <c r="K87" s="270">
        <v>0.32000000000000006</v>
      </c>
      <c r="L87" s="745">
        <v>0.35</v>
      </c>
      <c r="M87" s="722">
        <f t="shared" si="7"/>
        <v>2.9999999999999916E-2</v>
      </c>
    </row>
    <row r="88" spans="1:14">
      <c r="A88" s="1536">
        <f t="shared" si="6"/>
        <v>88</v>
      </c>
      <c r="E88" s="753" t="s">
        <v>494</v>
      </c>
      <c r="F88" s="459"/>
      <c r="G88" s="459"/>
      <c r="H88" s="270">
        <v>1.01</v>
      </c>
      <c r="I88" s="270">
        <v>0.95</v>
      </c>
      <c r="J88" s="270">
        <v>0.92</v>
      </c>
      <c r="K88" s="270">
        <v>0.89</v>
      </c>
      <c r="L88" s="745">
        <v>0.87</v>
      </c>
      <c r="M88" s="722">
        <f t="shared" si="7"/>
        <v>-2.0000000000000018E-2</v>
      </c>
    </row>
    <row r="89" spans="1:14">
      <c r="A89" s="1536">
        <f t="shared" si="6"/>
        <v>89</v>
      </c>
      <c r="E89" s="754" t="s">
        <v>495</v>
      </c>
      <c r="F89" s="461"/>
      <c r="G89" s="461"/>
      <c r="H89" s="726">
        <v>0.01</v>
      </c>
      <c r="I89" s="726">
        <v>0</v>
      </c>
      <c r="J89" s="726">
        <v>0</v>
      </c>
      <c r="K89" s="726">
        <v>0</v>
      </c>
      <c r="L89" s="750">
        <v>0.01</v>
      </c>
      <c r="M89" s="728">
        <f t="shared" si="7"/>
        <v>0.01</v>
      </c>
    </row>
    <row r="90" spans="1:14">
      <c r="A90" s="1536">
        <f t="shared" si="6"/>
        <v>90</v>
      </c>
    </row>
    <row r="91" spans="1:14" ht="18.75">
      <c r="A91" s="1536">
        <f t="shared" si="6"/>
        <v>91</v>
      </c>
      <c r="D91" s="1073">
        <f>D57+1</f>
        <v>4</v>
      </c>
      <c r="E91" s="687" t="s">
        <v>497</v>
      </c>
    </row>
    <row r="92" spans="1:14">
      <c r="A92" s="1536">
        <f t="shared" si="6"/>
        <v>92</v>
      </c>
    </row>
    <row r="93" spans="1:14">
      <c r="A93" s="1536">
        <f t="shared" si="6"/>
        <v>93</v>
      </c>
      <c r="I93" s="738"/>
      <c r="N93" s="291" t="s">
        <v>498</v>
      </c>
    </row>
    <row r="94" spans="1:14">
      <c r="A94" s="1536">
        <f t="shared" si="6"/>
        <v>94</v>
      </c>
      <c r="E94" s="2"/>
      <c r="F94" s="2"/>
      <c r="G94" s="2"/>
      <c r="H94" s="615">
        <v>201903</v>
      </c>
      <c r="I94" s="615">
        <v>202003</v>
      </c>
      <c r="J94" s="615">
        <v>202103</v>
      </c>
      <c r="K94" s="615">
        <v>202203</v>
      </c>
      <c r="L94" s="1189">
        <v>202303</v>
      </c>
      <c r="M94" s="1191" t="s">
        <v>493</v>
      </c>
      <c r="N94" s="1200"/>
    </row>
    <row r="95" spans="1:14">
      <c r="A95" s="1536">
        <f t="shared" si="6"/>
        <v>95</v>
      </c>
      <c r="E95" s="2"/>
      <c r="F95" s="2"/>
      <c r="G95" s="2"/>
      <c r="H95" s="616" t="s">
        <v>1417</v>
      </c>
      <c r="I95" s="616" t="s">
        <v>1418</v>
      </c>
      <c r="J95" s="616" t="s">
        <v>1415</v>
      </c>
      <c r="K95" s="616" t="s">
        <v>1412</v>
      </c>
      <c r="L95" s="1190" t="s">
        <v>1380</v>
      </c>
      <c r="M95" s="1192" t="s">
        <v>499</v>
      </c>
      <c r="N95" s="1201" t="s">
        <v>500</v>
      </c>
    </row>
    <row r="96" spans="1:14">
      <c r="A96" s="1536">
        <f t="shared" si="6"/>
        <v>96</v>
      </c>
      <c r="E96" s="714" t="s">
        <v>501</v>
      </c>
      <c r="F96" s="2"/>
      <c r="G96" s="2"/>
      <c r="H96" s="2"/>
      <c r="I96" s="2"/>
      <c r="J96" s="2"/>
      <c r="K96" s="2"/>
      <c r="L96" s="2"/>
      <c r="M96" s="2"/>
    </row>
    <row r="97" spans="1:14">
      <c r="A97" s="1536">
        <f t="shared" si="6"/>
        <v>97</v>
      </c>
      <c r="E97" s="635" t="s">
        <v>502</v>
      </c>
      <c r="F97" s="457"/>
      <c r="G97" s="457"/>
      <c r="H97" s="272">
        <v>9996700</v>
      </c>
      <c r="I97" s="272">
        <v>10527600</v>
      </c>
      <c r="J97" s="272">
        <v>11002600</v>
      </c>
      <c r="K97" s="272">
        <v>11454500</v>
      </c>
      <c r="L97" s="273">
        <v>11951900</v>
      </c>
      <c r="M97" s="755">
        <f t="shared" ref="M97:M99" si="8">IF(SUM(L97)-SUM(K97)=0,"- ",SUM(L97)-SUM(K97))</f>
        <v>497400</v>
      </c>
      <c r="N97" s="756">
        <f t="shared" ref="N97:N99" si="9">IF(SUM(K97)=0,"- ",ROUND(M97/K97*100,2))</f>
        <v>4.34</v>
      </c>
    </row>
    <row r="98" spans="1:14">
      <c r="A98" s="1536">
        <f t="shared" si="6"/>
        <v>98</v>
      </c>
      <c r="E98" s="720" t="s">
        <v>481</v>
      </c>
      <c r="F98" s="459"/>
      <c r="G98" s="459"/>
      <c r="H98" s="337">
        <v>9503700</v>
      </c>
      <c r="I98" s="337">
        <v>10049300</v>
      </c>
      <c r="J98" s="337">
        <v>10584500</v>
      </c>
      <c r="K98" s="337">
        <v>11048200</v>
      </c>
      <c r="L98" s="757">
        <v>11529100</v>
      </c>
      <c r="M98" s="758">
        <f t="shared" si="8"/>
        <v>480900</v>
      </c>
      <c r="N98" s="759">
        <f t="shared" si="9"/>
        <v>4.3499999999999996</v>
      </c>
    </row>
    <row r="99" spans="1:14">
      <c r="A99" s="1536">
        <f t="shared" si="6"/>
        <v>99</v>
      </c>
      <c r="E99" s="723" t="s">
        <v>482</v>
      </c>
      <c r="F99" s="461"/>
      <c r="G99" s="461"/>
      <c r="H99" s="724">
        <v>492900</v>
      </c>
      <c r="I99" s="724">
        <v>478200</v>
      </c>
      <c r="J99" s="724">
        <v>418100</v>
      </c>
      <c r="K99" s="724">
        <v>406200</v>
      </c>
      <c r="L99" s="760">
        <v>422700</v>
      </c>
      <c r="M99" s="761">
        <f t="shared" si="8"/>
        <v>16500</v>
      </c>
      <c r="N99" s="762">
        <f t="shared" si="9"/>
        <v>4.0599999999999996</v>
      </c>
    </row>
    <row r="100" spans="1:14">
      <c r="A100" s="1536">
        <f t="shared" si="6"/>
        <v>100</v>
      </c>
      <c r="E100" s="714" t="s">
        <v>503</v>
      </c>
      <c r="F100" s="2"/>
      <c r="G100" s="2"/>
      <c r="H100" s="2"/>
      <c r="I100" s="2"/>
      <c r="J100" s="2"/>
      <c r="K100" s="2"/>
      <c r="L100" s="2"/>
      <c r="M100" s="2"/>
    </row>
    <row r="101" spans="1:14">
      <c r="A101" s="1536">
        <f t="shared" si="6"/>
        <v>101</v>
      </c>
      <c r="E101" s="635" t="s">
        <v>504</v>
      </c>
      <c r="F101" s="457"/>
      <c r="G101" s="457"/>
      <c r="H101" s="272">
        <v>1963800</v>
      </c>
      <c r="I101" s="272">
        <v>1969100</v>
      </c>
      <c r="J101" s="272">
        <v>2076300</v>
      </c>
      <c r="K101" s="272">
        <v>2271900</v>
      </c>
      <c r="L101" s="273">
        <v>2441700</v>
      </c>
      <c r="M101" s="755">
        <f t="shared" ref="M101:M103" si="10">IF(SUM(L101)-SUM(K101)=0,"- ",SUM(L101)-SUM(K101))</f>
        <v>169800</v>
      </c>
      <c r="N101" s="756">
        <f t="shared" ref="N101:N103" si="11">IF(SUM(K101)=0,"- ",ROUND(M101/K101*100,2))</f>
        <v>7.47</v>
      </c>
    </row>
    <row r="102" spans="1:14">
      <c r="A102" s="1536">
        <f t="shared" si="6"/>
        <v>102</v>
      </c>
      <c r="E102" s="720" t="s">
        <v>481</v>
      </c>
      <c r="F102" s="459"/>
      <c r="G102" s="459"/>
      <c r="H102" s="337">
        <v>1513800</v>
      </c>
      <c r="I102" s="337">
        <v>1446500</v>
      </c>
      <c r="J102" s="337">
        <v>1528500</v>
      </c>
      <c r="K102" s="337">
        <v>1670000</v>
      </c>
      <c r="L102" s="757">
        <v>1775600</v>
      </c>
      <c r="M102" s="758">
        <f t="shared" si="10"/>
        <v>105600</v>
      </c>
      <c r="N102" s="759">
        <f t="shared" si="11"/>
        <v>6.32</v>
      </c>
    </row>
    <row r="103" spans="1:14">
      <c r="A103" s="1536">
        <f t="shared" si="6"/>
        <v>103</v>
      </c>
      <c r="E103" s="723" t="s">
        <v>482</v>
      </c>
      <c r="F103" s="461"/>
      <c r="G103" s="461"/>
      <c r="H103" s="724">
        <v>449900</v>
      </c>
      <c r="I103" s="724">
        <v>522500</v>
      </c>
      <c r="J103" s="724">
        <v>547800</v>
      </c>
      <c r="K103" s="724">
        <v>601800</v>
      </c>
      <c r="L103" s="760">
        <v>666000</v>
      </c>
      <c r="M103" s="761">
        <f t="shared" si="10"/>
        <v>64200</v>
      </c>
      <c r="N103" s="762">
        <f t="shared" si="11"/>
        <v>10.67</v>
      </c>
    </row>
    <row r="104" spans="1:14">
      <c r="A104" s="1536">
        <f t="shared" si="6"/>
        <v>104</v>
      </c>
      <c r="E104" s="714" t="s">
        <v>505</v>
      </c>
    </row>
    <row r="105" spans="1:14">
      <c r="A105" s="1536">
        <f t="shared" si="6"/>
        <v>105</v>
      </c>
      <c r="E105" s="635" t="s">
        <v>506</v>
      </c>
      <c r="F105" s="457"/>
      <c r="G105" s="457"/>
      <c r="H105" s="272">
        <v>12512400</v>
      </c>
      <c r="I105" s="272">
        <v>12940700</v>
      </c>
      <c r="J105" s="272">
        <v>13954400</v>
      </c>
      <c r="K105" s="272">
        <v>14731800</v>
      </c>
      <c r="L105" s="273">
        <v>15468100</v>
      </c>
      <c r="M105" s="755">
        <f t="shared" ref="M105:M108" si="12">IF(SUM(L105)-SUM(K105)=0,"- ",SUM(L105)-SUM(K105))</f>
        <v>736300</v>
      </c>
      <c r="N105" s="756">
        <f t="shared" ref="N105:N108" si="13">IF(SUM(K105)=0,"- ",ROUND(M105/K105*100,2))</f>
        <v>5</v>
      </c>
    </row>
    <row r="106" spans="1:14">
      <c r="A106" s="1536">
        <f t="shared" si="6"/>
        <v>106</v>
      </c>
      <c r="E106" s="763" t="s">
        <v>508</v>
      </c>
      <c r="F106" s="702"/>
      <c r="G106" s="702"/>
      <c r="H106" s="764">
        <v>11964200</v>
      </c>
      <c r="I106" s="764">
        <v>12374500</v>
      </c>
      <c r="J106" s="764">
        <v>13436200</v>
      </c>
      <c r="K106" s="764">
        <v>14199500</v>
      </c>
      <c r="L106" s="765">
        <v>14954600</v>
      </c>
      <c r="M106" s="766">
        <f t="shared" si="12"/>
        <v>755100</v>
      </c>
      <c r="N106" s="759">
        <f t="shared" si="13"/>
        <v>5.32</v>
      </c>
    </row>
    <row r="107" spans="1:14">
      <c r="A107" s="1536">
        <f t="shared" si="6"/>
        <v>107</v>
      </c>
      <c r="E107" s="767" t="s">
        <v>481</v>
      </c>
      <c r="F107" s="459"/>
      <c r="G107" s="459"/>
      <c r="H107" s="337">
        <v>11532600</v>
      </c>
      <c r="I107" s="337">
        <v>11949400</v>
      </c>
      <c r="J107" s="337">
        <v>13083600</v>
      </c>
      <c r="K107" s="337">
        <v>13853900</v>
      </c>
      <c r="L107" s="757">
        <v>14545000</v>
      </c>
      <c r="M107" s="758">
        <f t="shared" si="12"/>
        <v>691100</v>
      </c>
      <c r="N107" s="759">
        <f t="shared" si="13"/>
        <v>4.99</v>
      </c>
    </row>
    <row r="108" spans="1:14">
      <c r="A108" s="1536">
        <f t="shared" si="6"/>
        <v>108</v>
      </c>
      <c r="E108" s="768" t="s">
        <v>482</v>
      </c>
      <c r="F108" s="461"/>
      <c r="G108" s="461"/>
      <c r="H108" s="724">
        <v>431500</v>
      </c>
      <c r="I108" s="724">
        <v>425100</v>
      </c>
      <c r="J108" s="724">
        <v>352600</v>
      </c>
      <c r="K108" s="724">
        <v>345500</v>
      </c>
      <c r="L108" s="760">
        <v>409500</v>
      </c>
      <c r="M108" s="761">
        <f t="shared" si="12"/>
        <v>64000</v>
      </c>
      <c r="N108" s="762">
        <f t="shared" si="13"/>
        <v>18.52</v>
      </c>
    </row>
    <row r="109" spans="1:14">
      <c r="A109" s="1536">
        <f t="shared" si="6"/>
        <v>109</v>
      </c>
    </row>
    <row r="110" spans="1:14" ht="21">
      <c r="A110" s="1536">
        <f t="shared" si="6"/>
        <v>110</v>
      </c>
      <c r="E110" s="769" t="s">
        <v>260</v>
      </c>
    </row>
    <row r="111" spans="1:14">
      <c r="A111" s="1536">
        <f t="shared" si="6"/>
        <v>111</v>
      </c>
    </row>
    <row r="112" spans="1:14" ht="18.75">
      <c r="A112" s="1536">
        <f t="shared" si="6"/>
        <v>112</v>
      </c>
      <c r="D112" s="1073">
        <f>D91+1</f>
        <v>5</v>
      </c>
      <c r="E112" s="687" t="s">
        <v>509</v>
      </c>
      <c r="F112" s="770"/>
      <c r="N112" s="291" t="s">
        <v>498</v>
      </c>
    </row>
    <row r="113" spans="1:14" ht="14.25">
      <c r="A113" s="1536">
        <f t="shared" si="6"/>
        <v>113</v>
      </c>
      <c r="E113" s="771"/>
      <c r="F113" s="770"/>
      <c r="G113" s="770"/>
      <c r="H113" s="615">
        <v>201903</v>
      </c>
      <c r="I113" s="615">
        <v>202003</v>
      </c>
      <c r="J113" s="615">
        <v>202103</v>
      </c>
      <c r="K113" s="615">
        <v>202203</v>
      </c>
      <c r="L113" s="1189">
        <v>202303</v>
      </c>
      <c r="M113" s="1191" t="s">
        <v>493</v>
      </c>
      <c r="N113" s="1200"/>
    </row>
    <row r="114" spans="1:14" ht="14.25">
      <c r="A114" s="1536">
        <f t="shared" si="6"/>
        <v>114</v>
      </c>
      <c r="E114" s="771"/>
      <c r="F114" s="770"/>
      <c r="G114" s="770"/>
      <c r="H114" s="616" t="s">
        <v>1417</v>
      </c>
      <c r="I114" s="616" t="s">
        <v>1418</v>
      </c>
      <c r="J114" s="616" t="s">
        <v>1415</v>
      </c>
      <c r="K114" s="616" t="s">
        <v>1412</v>
      </c>
      <c r="L114" s="1190" t="s">
        <v>1380</v>
      </c>
      <c r="M114" s="1192" t="s">
        <v>510</v>
      </c>
      <c r="N114" s="1201" t="s">
        <v>500</v>
      </c>
    </row>
    <row r="115" spans="1:14" ht="14.25">
      <c r="A115" s="1536">
        <f t="shared" si="6"/>
        <v>115</v>
      </c>
      <c r="E115" s="771"/>
      <c r="F115" s="770"/>
      <c r="G115" s="770"/>
      <c r="H115" s="1236" t="s">
        <v>79</v>
      </c>
      <c r="I115" s="1236" t="s">
        <v>79</v>
      </c>
      <c r="J115" s="1236" t="s">
        <v>79</v>
      </c>
      <c r="K115" s="1236" t="s">
        <v>79</v>
      </c>
      <c r="L115" s="1236" t="s">
        <v>79</v>
      </c>
      <c r="M115" s="2"/>
    </row>
    <row r="116" spans="1:14">
      <c r="A116" s="1536">
        <f t="shared" si="6"/>
        <v>116</v>
      </c>
      <c r="E116" s="635" t="s">
        <v>269</v>
      </c>
      <c r="F116" s="457"/>
      <c r="G116" s="457"/>
      <c r="H116" s="772">
        <v>3716300</v>
      </c>
      <c r="I116" s="772">
        <v>3810900</v>
      </c>
      <c r="J116" s="772">
        <v>3920400</v>
      </c>
      <c r="K116" s="772">
        <v>4024300</v>
      </c>
      <c r="L116" s="773">
        <v>4117400</v>
      </c>
      <c r="M116" s="755">
        <f t="shared" ref="M116:M125" si="14">IF(SUM(L116)-SUM(K116)=0,"- ",SUM(L116)-SUM(K116))</f>
        <v>93100</v>
      </c>
      <c r="N116" s="756">
        <f t="shared" ref="N116:N121" si="15">IF(SUM(K116)=0,"- ",ROUND(M116/K116*100,2))</f>
        <v>2.31</v>
      </c>
    </row>
    <row r="117" spans="1:14">
      <c r="A117" s="1536">
        <f t="shared" si="6"/>
        <v>117</v>
      </c>
      <c r="E117" s="636" t="s">
        <v>271</v>
      </c>
      <c r="F117" s="459"/>
      <c r="G117" s="459"/>
      <c r="H117" s="774">
        <v>3548600</v>
      </c>
      <c r="I117" s="774">
        <v>3632300</v>
      </c>
      <c r="J117" s="774">
        <v>3736100</v>
      </c>
      <c r="K117" s="774">
        <v>3834300</v>
      </c>
      <c r="L117" s="775">
        <v>3917700</v>
      </c>
      <c r="M117" s="758">
        <f t="shared" si="14"/>
        <v>83400</v>
      </c>
      <c r="N117" s="759">
        <f t="shared" si="15"/>
        <v>2.1800000000000002</v>
      </c>
    </row>
    <row r="118" spans="1:14">
      <c r="A118" s="1536">
        <f t="shared" si="6"/>
        <v>118</v>
      </c>
      <c r="E118" s="636" t="s">
        <v>272</v>
      </c>
      <c r="F118" s="459"/>
      <c r="G118" s="459"/>
      <c r="H118" s="774">
        <v>167600</v>
      </c>
      <c r="I118" s="774">
        <v>178600</v>
      </c>
      <c r="J118" s="774">
        <v>184200</v>
      </c>
      <c r="K118" s="774">
        <v>189900</v>
      </c>
      <c r="L118" s="775">
        <v>199600</v>
      </c>
      <c r="M118" s="758">
        <f t="shared" si="14"/>
        <v>9700</v>
      </c>
      <c r="N118" s="759">
        <f t="shared" si="15"/>
        <v>5.1100000000000003</v>
      </c>
    </row>
    <row r="119" spans="1:14">
      <c r="A119" s="1536">
        <f t="shared" si="6"/>
        <v>119</v>
      </c>
      <c r="E119" s="753" t="s">
        <v>273</v>
      </c>
      <c r="F119" s="459"/>
      <c r="G119" s="459"/>
      <c r="H119" s="270">
        <v>36.659999999999997</v>
      </c>
      <c r="I119" s="270">
        <v>35.9</v>
      </c>
      <c r="J119" s="270">
        <v>34.979999999999997</v>
      </c>
      <c r="K119" s="270">
        <v>34.42</v>
      </c>
      <c r="L119" s="745">
        <v>33.880000000000003</v>
      </c>
      <c r="M119" s="759">
        <f t="shared" si="14"/>
        <v>-0.53999999999999915</v>
      </c>
      <c r="N119" s="776"/>
    </row>
    <row r="120" spans="1:14">
      <c r="A120" s="1536">
        <f t="shared" si="6"/>
        <v>120</v>
      </c>
      <c r="E120" s="753" t="s">
        <v>275</v>
      </c>
      <c r="F120" s="459"/>
      <c r="G120" s="459"/>
      <c r="H120" s="774">
        <v>8302300</v>
      </c>
      <c r="I120" s="774">
        <v>8650000</v>
      </c>
      <c r="J120" s="774">
        <v>9099700</v>
      </c>
      <c r="K120" s="774">
        <v>9450600</v>
      </c>
      <c r="L120" s="775">
        <v>9870624</v>
      </c>
      <c r="M120" s="758">
        <f t="shared" si="14"/>
        <v>420024</v>
      </c>
      <c r="N120" s="759">
        <f t="shared" si="15"/>
        <v>4.4400000000000004</v>
      </c>
    </row>
    <row r="121" spans="1:14">
      <c r="A121" s="1536">
        <f t="shared" si="6"/>
        <v>121</v>
      </c>
      <c r="E121" s="753" t="s">
        <v>276</v>
      </c>
      <c r="F121" s="459"/>
      <c r="G121" s="459"/>
      <c r="H121" s="774">
        <v>9903900</v>
      </c>
      <c r="I121" s="774">
        <v>10376200</v>
      </c>
      <c r="J121" s="774">
        <v>11206449</v>
      </c>
      <c r="K121" s="774">
        <v>11425900</v>
      </c>
      <c r="L121" s="775">
        <v>11836700</v>
      </c>
      <c r="M121" s="758">
        <f t="shared" si="14"/>
        <v>410800</v>
      </c>
      <c r="N121" s="759">
        <f t="shared" si="15"/>
        <v>3.6</v>
      </c>
    </row>
    <row r="122" spans="1:14">
      <c r="A122" s="1536">
        <f t="shared" si="6"/>
        <v>122</v>
      </c>
      <c r="E122" s="753" t="s">
        <v>277</v>
      </c>
      <c r="F122" s="459"/>
      <c r="G122" s="459"/>
      <c r="H122" s="270">
        <v>83.82</v>
      </c>
      <c r="I122" s="270">
        <v>83.36</v>
      </c>
      <c r="J122" s="270">
        <v>83</v>
      </c>
      <c r="K122" s="270">
        <v>82.71</v>
      </c>
      <c r="L122" s="745">
        <v>83.39</v>
      </c>
      <c r="M122" s="759">
        <f t="shared" si="14"/>
        <v>0.68000000000000682</v>
      </c>
      <c r="N122" s="776"/>
    </row>
    <row r="123" spans="1:14">
      <c r="A123" s="1536">
        <f t="shared" si="6"/>
        <v>123</v>
      </c>
      <c r="E123" s="753" t="s">
        <v>278</v>
      </c>
      <c r="F123" s="459"/>
      <c r="G123" s="459"/>
      <c r="H123" s="260" t="s">
        <v>1381</v>
      </c>
      <c r="I123" s="260" t="s">
        <v>1381</v>
      </c>
      <c r="J123" s="260" t="s">
        <v>1381</v>
      </c>
      <c r="K123" s="260" t="s">
        <v>1381</v>
      </c>
      <c r="L123" s="777" t="s">
        <v>1381</v>
      </c>
      <c r="M123" s="758" t="str">
        <f t="shared" si="14"/>
        <v xml:space="preserve">- </v>
      </c>
      <c r="N123" s="759" t="str">
        <f t="shared" ref="N123:N124" si="16">IF(SUM(K123)=0,"- ",ROUND(M123/K123*100,2))</f>
        <v xml:space="preserve">- </v>
      </c>
    </row>
    <row r="124" spans="1:14">
      <c r="A124" s="1536">
        <f t="shared" si="6"/>
        <v>124</v>
      </c>
      <c r="E124" s="778" t="s">
        <v>280</v>
      </c>
      <c r="F124" s="459"/>
      <c r="G124" s="459"/>
      <c r="H124" s="260" t="s">
        <v>1381</v>
      </c>
      <c r="I124" s="260" t="s">
        <v>1381</v>
      </c>
      <c r="J124" s="260" t="s">
        <v>1381</v>
      </c>
      <c r="K124" s="260" t="s">
        <v>1381</v>
      </c>
      <c r="L124" s="777" t="s">
        <v>1381</v>
      </c>
      <c r="M124" s="758" t="str">
        <f t="shared" si="14"/>
        <v xml:space="preserve">- </v>
      </c>
      <c r="N124" s="759" t="str">
        <f t="shared" si="16"/>
        <v xml:space="preserve">- </v>
      </c>
    </row>
    <row r="125" spans="1:14">
      <c r="A125" s="1536">
        <f t="shared" si="6"/>
        <v>125</v>
      </c>
      <c r="E125" s="754" t="s">
        <v>281</v>
      </c>
      <c r="F125" s="461"/>
      <c r="G125" s="461"/>
      <c r="H125" s="726" t="s">
        <v>1381</v>
      </c>
      <c r="I125" s="726" t="s">
        <v>1381</v>
      </c>
      <c r="J125" s="726" t="s">
        <v>1381</v>
      </c>
      <c r="K125" s="726" t="s">
        <v>1381</v>
      </c>
      <c r="L125" s="750" t="s">
        <v>1381</v>
      </c>
      <c r="M125" s="762" t="str">
        <f t="shared" si="14"/>
        <v xml:space="preserve">- </v>
      </c>
      <c r="N125" s="779"/>
    </row>
    <row r="126" spans="1:14">
      <c r="A126" s="1536">
        <f t="shared" si="6"/>
        <v>126</v>
      </c>
    </row>
    <row r="127" spans="1:14" ht="18.75">
      <c r="A127" s="1536">
        <f t="shared" si="6"/>
        <v>127</v>
      </c>
      <c r="D127" s="1073">
        <f>D112+1</f>
        <v>6</v>
      </c>
      <c r="E127" s="687" t="s">
        <v>511</v>
      </c>
    </row>
    <row r="128" spans="1:14">
      <c r="A128" s="1536">
        <f t="shared" si="6"/>
        <v>128</v>
      </c>
    </row>
    <row r="129" spans="1:19" ht="14.25">
      <c r="A129" s="1536">
        <f t="shared" si="6"/>
        <v>129</v>
      </c>
      <c r="E129" s="741" t="s">
        <v>512</v>
      </c>
      <c r="S129" s="291" t="s">
        <v>498</v>
      </c>
    </row>
    <row r="130" spans="1:19">
      <c r="A130" s="1536">
        <f t="shared" si="6"/>
        <v>130</v>
      </c>
      <c r="H130" s="615">
        <v>201903</v>
      </c>
      <c r="I130" s="505"/>
      <c r="J130" s="615">
        <v>202003</v>
      </c>
      <c r="K130" s="505"/>
      <c r="L130" s="615">
        <v>202103</v>
      </c>
      <c r="M130" s="505"/>
      <c r="N130" s="615">
        <v>202203</v>
      </c>
      <c r="O130" s="505"/>
      <c r="P130" s="1189">
        <v>202303</v>
      </c>
      <c r="Q130" s="1202"/>
      <c r="R130" s="1204"/>
      <c r="S130" s="1204"/>
    </row>
    <row r="131" spans="1:19">
      <c r="A131" s="1536">
        <f t="shared" ref="A131:A194" si="17">A130+1</f>
        <v>131</v>
      </c>
      <c r="H131" s="780" t="s">
        <v>1417</v>
      </c>
      <c r="I131" s="780"/>
      <c r="J131" s="780" t="s">
        <v>1418</v>
      </c>
      <c r="K131" s="780"/>
      <c r="L131" s="780" t="s">
        <v>1415</v>
      </c>
      <c r="M131" s="780"/>
      <c r="N131" s="780" t="s">
        <v>1412</v>
      </c>
      <c r="O131" s="780"/>
      <c r="P131" s="1203" t="s">
        <v>1380</v>
      </c>
      <c r="Q131" s="1203"/>
      <c r="R131" s="1205" t="s">
        <v>513</v>
      </c>
      <c r="S131" s="1205"/>
    </row>
    <row r="132" spans="1:19">
      <c r="A132" s="1536">
        <f t="shared" si="17"/>
        <v>132</v>
      </c>
      <c r="H132" s="573" t="s">
        <v>514</v>
      </c>
      <c r="I132" s="509" t="s">
        <v>515</v>
      </c>
      <c r="J132" s="573" t="s">
        <v>514</v>
      </c>
      <c r="K132" s="509" t="s">
        <v>515</v>
      </c>
      <c r="L132" s="573" t="s">
        <v>514</v>
      </c>
      <c r="M132" s="509" t="s">
        <v>515</v>
      </c>
      <c r="N132" s="573" t="s">
        <v>514</v>
      </c>
      <c r="O132" s="509" t="s">
        <v>515</v>
      </c>
      <c r="P132" s="1116" t="s">
        <v>514</v>
      </c>
      <c r="Q132" s="1150" t="s">
        <v>515</v>
      </c>
      <c r="R132" s="1192" t="s">
        <v>514</v>
      </c>
      <c r="S132" s="1192" t="s">
        <v>516</v>
      </c>
    </row>
    <row r="133" spans="1:19">
      <c r="A133" s="1536">
        <f t="shared" si="17"/>
        <v>133</v>
      </c>
      <c r="H133" s="1236" t="s">
        <v>79</v>
      </c>
      <c r="I133" s="2"/>
      <c r="J133" s="1236" t="s">
        <v>79</v>
      </c>
      <c r="K133" s="2"/>
      <c r="L133" s="1236" t="s">
        <v>79</v>
      </c>
      <c r="M133" s="2"/>
      <c r="N133" s="1236" t="s">
        <v>79</v>
      </c>
      <c r="O133" s="2"/>
      <c r="P133" s="1236" t="s">
        <v>79</v>
      </c>
      <c r="R133" s="467"/>
      <c r="S133" s="467"/>
    </row>
    <row r="134" spans="1:19">
      <c r="A134" s="1536">
        <f t="shared" si="17"/>
        <v>134</v>
      </c>
      <c r="E134" s="781" t="s">
        <v>363</v>
      </c>
      <c r="F134" s="457"/>
      <c r="G134" s="457"/>
      <c r="H134" s="65">
        <v>693300</v>
      </c>
      <c r="I134" s="180">
        <v>6.84</v>
      </c>
      <c r="J134" s="65">
        <v>685200</v>
      </c>
      <c r="K134" s="180">
        <v>6.45</v>
      </c>
      <c r="L134" s="65">
        <v>740300</v>
      </c>
      <c r="M134" s="180">
        <v>6.61</v>
      </c>
      <c r="N134" s="65">
        <v>726800</v>
      </c>
      <c r="O134" s="180">
        <v>6.22</v>
      </c>
      <c r="P134" s="782">
        <v>782300</v>
      </c>
      <c r="Q134" s="783">
        <v>6.44</v>
      </c>
      <c r="R134" s="690">
        <f t="shared" ref="R134:S160" si="18">IF(SUM(P134)-SUM(N134)=0,"- ",SUM(P134)-SUM(N134))</f>
        <v>55500</v>
      </c>
      <c r="S134" s="756">
        <f t="shared" si="18"/>
        <v>0.22000000000000064</v>
      </c>
    </row>
    <row r="135" spans="1:19">
      <c r="A135" s="1536">
        <f t="shared" si="17"/>
        <v>135</v>
      </c>
      <c r="E135" s="559" t="s">
        <v>364</v>
      </c>
      <c r="F135" s="459"/>
      <c r="G135" s="459"/>
      <c r="H135" s="67">
        <v>14100</v>
      </c>
      <c r="I135" s="132">
        <v>0.14000000000000001</v>
      </c>
      <c r="J135" s="67">
        <v>16300</v>
      </c>
      <c r="K135" s="132">
        <v>0.15</v>
      </c>
      <c r="L135" s="67">
        <v>17100</v>
      </c>
      <c r="M135" s="132">
        <v>0.15</v>
      </c>
      <c r="N135" s="67">
        <v>18500</v>
      </c>
      <c r="O135" s="132">
        <v>0.16</v>
      </c>
      <c r="P135" s="707">
        <v>17000</v>
      </c>
      <c r="Q135" s="784">
        <v>0.14000000000000001</v>
      </c>
      <c r="R135" s="692">
        <f t="shared" si="18"/>
        <v>-1500</v>
      </c>
      <c r="S135" s="759">
        <f t="shared" si="18"/>
        <v>-1.999999999999999E-2</v>
      </c>
    </row>
    <row r="136" spans="1:19">
      <c r="A136" s="1536">
        <f t="shared" si="17"/>
        <v>136</v>
      </c>
      <c r="E136" s="559" t="s">
        <v>365</v>
      </c>
      <c r="F136" s="459"/>
      <c r="G136" s="459"/>
      <c r="H136" s="67">
        <v>1500</v>
      </c>
      <c r="I136" s="132">
        <v>0.01</v>
      </c>
      <c r="J136" s="67">
        <v>1400</v>
      </c>
      <c r="K136" s="132">
        <v>0.01</v>
      </c>
      <c r="L136" s="67">
        <v>1300</v>
      </c>
      <c r="M136" s="132">
        <v>0.01</v>
      </c>
      <c r="N136" s="67">
        <v>1200</v>
      </c>
      <c r="O136" s="132">
        <v>0.01</v>
      </c>
      <c r="P136" s="707">
        <v>1400</v>
      </c>
      <c r="Q136" s="784">
        <v>0.01</v>
      </c>
      <c r="R136" s="692">
        <f t="shared" si="18"/>
        <v>200</v>
      </c>
      <c r="S136" s="759" t="str">
        <f t="shared" si="18"/>
        <v xml:space="preserve">- </v>
      </c>
    </row>
    <row r="137" spans="1:19">
      <c r="A137" s="1536">
        <f t="shared" si="17"/>
        <v>137</v>
      </c>
      <c r="E137" s="559" t="s">
        <v>366</v>
      </c>
      <c r="F137" s="459"/>
      <c r="G137" s="459"/>
      <c r="H137" s="67">
        <v>18400</v>
      </c>
      <c r="I137" s="132">
        <v>0.18</v>
      </c>
      <c r="J137" s="67">
        <v>17300</v>
      </c>
      <c r="K137" s="132">
        <v>0.16</v>
      </c>
      <c r="L137" s="67">
        <v>17000</v>
      </c>
      <c r="M137" s="132">
        <v>0.15</v>
      </c>
      <c r="N137" s="67">
        <v>15400</v>
      </c>
      <c r="O137" s="132">
        <v>0.13</v>
      </c>
      <c r="P137" s="707">
        <v>18900</v>
      </c>
      <c r="Q137" s="784">
        <v>0.16</v>
      </c>
      <c r="R137" s="692">
        <f t="shared" si="18"/>
        <v>3500</v>
      </c>
      <c r="S137" s="759">
        <f t="shared" si="18"/>
        <v>0.03</v>
      </c>
    </row>
    <row r="138" spans="1:19">
      <c r="A138" s="1536">
        <f t="shared" si="17"/>
        <v>138</v>
      </c>
      <c r="E138" s="559" t="s">
        <v>367</v>
      </c>
      <c r="F138" s="459"/>
      <c r="G138" s="459"/>
      <c r="H138" s="67">
        <v>324400</v>
      </c>
      <c r="I138" s="132">
        <v>3.2</v>
      </c>
      <c r="J138" s="67">
        <v>338800</v>
      </c>
      <c r="K138" s="132">
        <v>3.19</v>
      </c>
      <c r="L138" s="67">
        <v>388000</v>
      </c>
      <c r="M138" s="132">
        <v>3.46</v>
      </c>
      <c r="N138" s="67">
        <v>419000</v>
      </c>
      <c r="O138" s="132">
        <v>3.58</v>
      </c>
      <c r="P138" s="707">
        <v>442400</v>
      </c>
      <c r="Q138" s="784">
        <v>3.64</v>
      </c>
      <c r="R138" s="692">
        <f t="shared" si="18"/>
        <v>23400</v>
      </c>
      <c r="S138" s="759">
        <f t="shared" si="18"/>
        <v>6.0000000000000053E-2</v>
      </c>
    </row>
    <row r="139" spans="1:19">
      <c r="A139" s="1536">
        <f t="shared" si="17"/>
        <v>139</v>
      </c>
      <c r="E139" s="559" t="s">
        <v>368</v>
      </c>
      <c r="F139" s="459"/>
      <c r="G139" s="459"/>
      <c r="H139" s="67">
        <v>78000</v>
      </c>
      <c r="I139" s="132">
        <v>0.77</v>
      </c>
      <c r="J139" s="67">
        <v>87100</v>
      </c>
      <c r="K139" s="132">
        <v>0.82</v>
      </c>
      <c r="L139" s="67">
        <v>132100</v>
      </c>
      <c r="M139" s="132">
        <v>1.18</v>
      </c>
      <c r="N139" s="67">
        <v>174700</v>
      </c>
      <c r="O139" s="132">
        <v>1.49</v>
      </c>
      <c r="P139" s="707">
        <v>195900</v>
      </c>
      <c r="Q139" s="784">
        <v>1.61</v>
      </c>
      <c r="R139" s="692">
        <f t="shared" si="18"/>
        <v>21200</v>
      </c>
      <c r="S139" s="759">
        <f t="shared" si="18"/>
        <v>0.12000000000000011</v>
      </c>
    </row>
    <row r="140" spans="1:19">
      <c r="A140" s="1536">
        <f t="shared" si="17"/>
        <v>140</v>
      </c>
      <c r="E140" s="559" t="s">
        <v>369</v>
      </c>
      <c r="F140" s="459"/>
      <c r="G140" s="459"/>
      <c r="H140" s="67">
        <v>64000</v>
      </c>
      <c r="I140" s="132">
        <v>0.63</v>
      </c>
      <c r="J140" s="67">
        <v>48300</v>
      </c>
      <c r="K140" s="132">
        <v>0.45</v>
      </c>
      <c r="L140" s="67">
        <v>48200</v>
      </c>
      <c r="M140" s="132">
        <v>0.43</v>
      </c>
      <c r="N140" s="67">
        <v>47200</v>
      </c>
      <c r="O140" s="132">
        <v>0.4</v>
      </c>
      <c r="P140" s="707">
        <v>58500</v>
      </c>
      <c r="Q140" s="784">
        <v>0.48</v>
      </c>
      <c r="R140" s="692">
        <f t="shared" si="18"/>
        <v>11300</v>
      </c>
      <c r="S140" s="759">
        <f t="shared" si="18"/>
        <v>7.999999999999996E-2</v>
      </c>
    </row>
    <row r="141" spans="1:19">
      <c r="A141" s="1536">
        <f t="shared" si="17"/>
        <v>141</v>
      </c>
      <c r="E141" s="559" t="s">
        <v>370</v>
      </c>
      <c r="F141" s="459"/>
      <c r="G141" s="459"/>
      <c r="H141" s="67">
        <v>257500</v>
      </c>
      <c r="I141" s="132">
        <v>2.54</v>
      </c>
      <c r="J141" s="67">
        <v>258600</v>
      </c>
      <c r="K141" s="132">
        <v>2.44</v>
      </c>
      <c r="L141" s="67">
        <v>312000</v>
      </c>
      <c r="M141" s="132">
        <v>2.78</v>
      </c>
      <c r="N141" s="67">
        <v>323700</v>
      </c>
      <c r="O141" s="132">
        <v>2.77</v>
      </c>
      <c r="P141" s="707">
        <v>292900</v>
      </c>
      <c r="Q141" s="784">
        <v>2.41</v>
      </c>
      <c r="R141" s="692">
        <f t="shared" si="18"/>
        <v>-30800</v>
      </c>
      <c r="S141" s="759">
        <f t="shared" si="18"/>
        <v>-0.35999999999999988</v>
      </c>
    </row>
    <row r="142" spans="1:19">
      <c r="A142" s="1536">
        <f t="shared" si="17"/>
        <v>142</v>
      </c>
      <c r="E142" s="559" t="s">
        <v>371</v>
      </c>
      <c r="F142" s="459"/>
      <c r="G142" s="459"/>
      <c r="H142" s="67">
        <v>734800</v>
      </c>
      <c r="I142" s="132">
        <v>7.25</v>
      </c>
      <c r="J142" s="67">
        <v>759200</v>
      </c>
      <c r="K142" s="132">
        <v>7.15</v>
      </c>
      <c r="L142" s="67">
        <v>799800</v>
      </c>
      <c r="M142" s="132">
        <v>7.14</v>
      </c>
      <c r="N142" s="67">
        <v>837800</v>
      </c>
      <c r="O142" s="132">
        <v>7.17</v>
      </c>
      <c r="P142" s="707">
        <v>880000</v>
      </c>
      <c r="Q142" s="784">
        <v>7.24</v>
      </c>
      <c r="R142" s="692">
        <f t="shared" si="18"/>
        <v>42200</v>
      </c>
      <c r="S142" s="759">
        <f t="shared" si="18"/>
        <v>7.0000000000000284E-2</v>
      </c>
    </row>
    <row r="143" spans="1:19">
      <c r="A143" s="1536">
        <f t="shared" si="17"/>
        <v>143</v>
      </c>
      <c r="E143" s="559" t="s">
        <v>372</v>
      </c>
      <c r="F143" s="459"/>
      <c r="G143" s="459"/>
      <c r="H143" s="67">
        <v>405500</v>
      </c>
      <c r="I143" s="132">
        <v>4</v>
      </c>
      <c r="J143" s="67">
        <v>379500</v>
      </c>
      <c r="K143" s="132">
        <v>3.57</v>
      </c>
      <c r="L143" s="67">
        <v>430100</v>
      </c>
      <c r="M143" s="132">
        <v>3.84</v>
      </c>
      <c r="N143" s="67">
        <v>455000</v>
      </c>
      <c r="O143" s="132">
        <v>3.89</v>
      </c>
      <c r="P143" s="707">
        <v>499200</v>
      </c>
      <c r="Q143" s="784">
        <v>4.1100000000000003</v>
      </c>
      <c r="R143" s="692">
        <f t="shared" si="18"/>
        <v>44200</v>
      </c>
      <c r="S143" s="759">
        <f t="shared" si="18"/>
        <v>0.2200000000000002</v>
      </c>
    </row>
    <row r="144" spans="1:19">
      <c r="A144" s="1536">
        <f t="shared" si="17"/>
        <v>144</v>
      </c>
      <c r="E144" s="559" t="s">
        <v>373</v>
      </c>
      <c r="F144" s="459"/>
      <c r="G144" s="459"/>
      <c r="H144" s="67">
        <v>2811500</v>
      </c>
      <c r="I144" s="132">
        <v>27.74</v>
      </c>
      <c r="J144" s="67">
        <v>2967000</v>
      </c>
      <c r="K144" s="132">
        <v>27.95</v>
      </c>
      <c r="L144" s="67">
        <v>3073200</v>
      </c>
      <c r="M144" s="132">
        <v>27.42</v>
      </c>
      <c r="N144" s="67">
        <v>3205300</v>
      </c>
      <c r="O144" s="132">
        <v>27.42</v>
      </c>
      <c r="P144" s="707">
        <v>3389900</v>
      </c>
      <c r="Q144" s="784">
        <v>27.89</v>
      </c>
      <c r="R144" s="692">
        <f t="shared" si="18"/>
        <v>184600</v>
      </c>
      <c r="S144" s="759">
        <f t="shared" si="18"/>
        <v>0.46999999999999886</v>
      </c>
    </row>
    <row r="145" spans="1:19">
      <c r="A145" s="1536">
        <f t="shared" si="17"/>
        <v>145</v>
      </c>
      <c r="E145" s="693" t="s">
        <v>374</v>
      </c>
      <c r="F145" s="459"/>
      <c r="G145" s="459"/>
      <c r="H145" s="67" t="s">
        <v>1381</v>
      </c>
      <c r="I145" s="132" t="s">
        <v>1381</v>
      </c>
      <c r="J145" s="67" t="s">
        <v>1381</v>
      </c>
      <c r="K145" s="132" t="s">
        <v>1381</v>
      </c>
      <c r="L145" s="67" t="s">
        <v>1381</v>
      </c>
      <c r="M145" s="132" t="s">
        <v>1381</v>
      </c>
      <c r="N145" s="67" t="s">
        <v>1381</v>
      </c>
      <c r="O145" s="132" t="s">
        <v>1381</v>
      </c>
      <c r="P145" s="707" t="s">
        <v>1381</v>
      </c>
      <c r="Q145" s="784" t="s">
        <v>1381</v>
      </c>
      <c r="R145" s="692" t="str">
        <f t="shared" si="18"/>
        <v xml:space="preserve">- </v>
      </c>
      <c r="S145" s="759" t="str">
        <f t="shared" si="18"/>
        <v xml:space="preserve">- </v>
      </c>
    </row>
    <row r="146" spans="1:19">
      <c r="A146" s="1536">
        <f t="shared" si="17"/>
        <v>146</v>
      </c>
      <c r="E146" s="693" t="s">
        <v>375</v>
      </c>
      <c r="F146" s="459"/>
      <c r="G146" s="459"/>
      <c r="H146" s="67" t="s">
        <v>1381</v>
      </c>
      <c r="I146" s="132" t="s">
        <v>1381</v>
      </c>
      <c r="J146" s="67" t="s">
        <v>1381</v>
      </c>
      <c r="K146" s="132" t="s">
        <v>1381</v>
      </c>
      <c r="L146" s="67" t="s">
        <v>1381</v>
      </c>
      <c r="M146" s="132" t="s">
        <v>1381</v>
      </c>
      <c r="N146" s="67" t="s">
        <v>1381</v>
      </c>
      <c r="O146" s="132" t="s">
        <v>1381</v>
      </c>
      <c r="P146" s="707" t="s">
        <v>1381</v>
      </c>
      <c r="Q146" s="784" t="s">
        <v>1381</v>
      </c>
      <c r="R146" s="692" t="str">
        <f t="shared" si="18"/>
        <v xml:space="preserve">- </v>
      </c>
      <c r="S146" s="759" t="str">
        <f t="shared" si="18"/>
        <v xml:space="preserve">- </v>
      </c>
    </row>
    <row r="147" spans="1:19">
      <c r="A147" s="1536">
        <f t="shared" si="17"/>
        <v>147</v>
      </c>
      <c r="E147" s="693" t="s">
        <v>376</v>
      </c>
      <c r="F147" s="459"/>
      <c r="G147" s="459"/>
      <c r="H147" s="67" t="s">
        <v>1381</v>
      </c>
      <c r="I147" s="132" t="s">
        <v>1381</v>
      </c>
      <c r="J147" s="67" t="s">
        <v>1381</v>
      </c>
      <c r="K147" s="132" t="s">
        <v>1381</v>
      </c>
      <c r="L147" s="67" t="s">
        <v>1381</v>
      </c>
      <c r="M147" s="132" t="s">
        <v>1381</v>
      </c>
      <c r="N147" s="67" t="s">
        <v>1381</v>
      </c>
      <c r="O147" s="132" t="s">
        <v>1381</v>
      </c>
      <c r="P147" s="707" t="s">
        <v>1381</v>
      </c>
      <c r="Q147" s="784" t="s">
        <v>1381</v>
      </c>
      <c r="R147" s="692" t="str">
        <f t="shared" si="18"/>
        <v xml:space="preserve">- </v>
      </c>
      <c r="S147" s="759" t="str">
        <f t="shared" si="18"/>
        <v xml:space="preserve">- </v>
      </c>
    </row>
    <row r="148" spans="1:19">
      <c r="A148" s="1536">
        <f t="shared" si="17"/>
        <v>148</v>
      </c>
      <c r="E148" s="693" t="s">
        <v>377</v>
      </c>
      <c r="F148" s="459"/>
      <c r="G148" s="459"/>
      <c r="H148" s="67" t="s">
        <v>1381</v>
      </c>
      <c r="I148" s="132" t="s">
        <v>1381</v>
      </c>
      <c r="J148" s="67" t="s">
        <v>1381</v>
      </c>
      <c r="K148" s="132" t="s">
        <v>1381</v>
      </c>
      <c r="L148" s="67" t="s">
        <v>1381</v>
      </c>
      <c r="M148" s="132" t="s">
        <v>1381</v>
      </c>
      <c r="N148" s="67" t="s">
        <v>1381</v>
      </c>
      <c r="O148" s="132" t="s">
        <v>1381</v>
      </c>
      <c r="P148" s="707" t="s">
        <v>1381</v>
      </c>
      <c r="Q148" s="784" t="s">
        <v>1381</v>
      </c>
      <c r="R148" s="692" t="str">
        <f t="shared" si="18"/>
        <v xml:space="preserve">- </v>
      </c>
      <c r="S148" s="759" t="str">
        <f t="shared" si="18"/>
        <v xml:space="preserve">- </v>
      </c>
    </row>
    <row r="149" spans="1:19">
      <c r="A149" s="1536">
        <f t="shared" si="17"/>
        <v>149</v>
      </c>
      <c r="E149" s="693" t="s">
        <v>378</v>
      </c>
      <c r="F149" s="459"/>
      <c r="G149" s="459"/>
      <c r="H149" s="67" t="s">
        <v>1381</v>
      </c>
      <c r="I149" s="132" t="s">
        <v>1381</v>
      </c>
      <c r="J149" s="67" t="s">
        <v>1381</v>
      </c>
      <c r="K149" s="132" t="s">
        <v>1381</v>
      </c>
      <c r="L149" s="67" t="s">
        <v>1381</v>
      </c>
      <c r="M149" s="132" t="s">
        <v>1381</v>
      </c>
      <c r="N149" s="67" t="s">
        <v>1381</v>
      </c>
      <c r="O149" s="132" t="s">
        <v>1381</v>
      </c>
      <c r="P149" s="707" t="s">
        <v>1381</v>
      </c>
      <c r="Q149" s="784" t="s">
        <v>1381</v>
      </c>
      <c r="R149" s="692" t="str">
        <f t="shared" si="18"/>
        <v xml:space="preserve">- </v>
      </c>
      <c r="S149" s="759" t="str">
        <f t="shared" si="18"/>
        <v xml:space="preserve">- </v>
      </c>
    </row>
    <row r="150" spans="1:19">
      <c r="A150" s="1536">
        <f t="shared" si="17"/>
        <v>150</v>
      </c>
      <c r="E150" s="693" t="s">
        <v>379</v>
      </c>
      <c r="F150" s="459"/>
      <c r="G150" s="459"/>
      <c r="H150" s="67" t="s">
        <v>1381</v>
      </c>
      <c r="I150" s="132" t="s">
        <v>1381</v>
      </c>
      <c r="J150" s="67" t="s">
        <v>1381</v>
      </c>
      <c r="K150" s="132" t="s">
        <v>1381</v>
      </c>
      <c r="L150" s="67" t="s">
        <v>1381</v>
      </c>
      <c r="M150" s="132" t="s">
        <v>1381</v>
      </c>
      <c r="N150" s="67" t="s">
        <v>1381</v>
      </c>
      <c r="O150" s="132" t="s">
        <v>1381</v>
      </c>
      <c r="P150" s="707" t="s">
        <v>1381</v>
      </c>
      <c r="Q150" s="784" t="s">
        <v>1381</v>
      </c>
      <c r="R150" s="692" t="str">
        <f t="shared" si="18"/>
        <v xml:space="preserve">- </v>
      </c>
      <c r="S150" s="759" t="str">
        <f t="shared" si="18"/>
        <v xml:space="preserve">- </v>
      </c>
    </row>
    <row r="151" spans="1:19">
      <c r="A151" s="1536">
        <f t="shared" si="17"/>
        <v>151</v>
      </c>
      <c r="E151" s="559" t="s">
        <v>380</v>
      </c>
      <c r="F151" s="459"/>
      <c r="G151" s="459"/>
      <c r="H151" s="67">
        <v>599200</v>
      </c>
      <c r="I151" s="132">
        <v>5.91</v>
      </c>
      <c r="J151" s="67">
        <v>629800</v>
      </c>
      <c r="K151" s="132">
        <v>5.93</v>
      </c>
      <c r="L151" s="67">
        <v>705000</v>
      </c>
      <c r="M151" s="132">
        <v>6.29</v>
      </c>
      <c r="N151" s="67">
        <v>738600</v>
      </c>
      <c r="O151" s="132">
        <v>6.32</v>
      </c>
      <c r="P151" s="707">
        <v>752700</v>
      </c>
      <c r="Q151" s="784">
        <v>6.19</v>
      </c>
      <c r="R151" s="692">
        <f t="shared" si="18"/>
        <v>14100</v>
      </c>
      <c r="S151" s="759">
        <f t="shared" si="18"/>
        <v>-0.12999999999999989</v>
      </c>
    </row>
    <row r="152" spans="1:19">
      <c r="A152" s="1536">
        <f t="shared" si="17"/>
        <v>152</v>
      </c>
      <c r="E152" s="559" t="s">
        <v>381</v>
      </c>
      <c r="F152" s="459"/>
      <c r="G152" s="459"/>
      <c r="H152" s="67">
        <v>199800</v>
      </c>
      <c r="I152" s="132">
        <v>1.97</v>
      </c>
      <c r="J152" s="67">
        <v>394400</v>
      </c>
      <c r="K152" s="132">
        <v>3.71</v>
      </c>
      <c r="L152" s="67">
        <v>398900</v>
      </c>
      <c r="M152" s="132">
        <v>3.56</v>
      </c>
      <c r="N152" s="67">
        <v>464100</v>
      </c>
      <c r="O152" s="132">
        <v>3.97</v>
      </c>
      <c r="P152" s="707">
        <v>415500</v>
      </c>
      <c r="Q152" s="784">
        <v>3.42</v>
      </c>
      <c r="R152" s="692">
        <f t="shared" si="18"/>
        <v>-48600</v>
      </c>
      <c r="S152" s="759">
        <f t="shared" si="18"/>
        <v>-0.55000000000000027</v>
      </c>
    </row>
    <row r="153" spans="1:19">
      <c r="A153" s="1536">
        <f t="shared" si="17"/>
        <v>153</v>
      </c>
      <c r="E153" s="559" t="s">
        <v>64</v>
      </c>
      <c r="F153" s="459"/>
      <c r="G153" s="459"/>
      <c r="H153" s="67">
        <v>3701300</v>
      </c>
      <c r="I153" s="132">
        <v>36.51</v>
      </c>
      <c r="J153" s="67">
        <v>3792800</v>
      </c>
      <c r="K153" s="132">
        <v>35.729999999999997</v>
      </c>
      <c r="L153" s="67">
        <v>3899000</v>
      </c>
      <c r="M153" s="132">
        <v>34.79</v>
      </c>
      <c r="N153" s="67">
        <v>3997900</v>
      </c>
      <c r="O153" s="132">
        <v>34.200000000000003</v>
      </c>
      <c r="P153" s="707">
        <v>4089500</v>
      </c>
      <c r="Q153" s="784">
        <v>33.65</v>
      </c>
      <c r="R153" s="692">
        <f t="shared" si="18"/>
        <v>91600</v>
      </c>
      <c r="S153" s="759">
        <f t="shared" si="18"/>
        <v>-0.55000000000000426</v>
      </c>
    </row>
    <row r="154" spans="1:19">
      <c r="A154" s="1536">
        <f t="shared" si="17"/>
        <v>154</v>
      </c>
      <c r="E154" s="785" t="s">
        <v>382</v>
      </c>
      <c r="F154" s="459"/>
      <c r="G154" s="459"/>
      <c r="H154" s="67">
        <v>9903900</v>
      </c>
      <c r="I154" s="132">
        <v>97.7</v>
      </c>
      <c r="J154" s="67">
        <v>10376200</v>
      </c>
      <c r="K154" s="132">
        <v>97.74</v>
      </c>
      <c r="L154" s="67">
        <v>10962600</v>
      </c>
      <c r="M154" s="132">
        <v>97.82</v>
      </c>
      <c r="N154" s="67">
        <v>11425900</v>
      </c>
      <c r="O154" s="132">
        <v>97.73</v>
      </c>
      <c r="P154" s="707">
        <v>11836700</v>
      </c>
      <c r="Q154" s="784">
        <v>97.39</v>
      </c>
      <c r="R154" s="692">
        <f t="shared" si="18"/>
        <v>410800</v>
      </c>
      <c r="S154" s="759">
        <f t="shared" si="18"/>
        <v>-0.34000000000000341</v>
      </c>
    </row>
    <row r="155" spans="1:19">
      <c r="A155" s="1536">
        <f t="shared" si="17"/>
        <v>155</v>
      </c>
      <c r="E155" s="559" t="s">
        <v>383</v>
      </c>
      <c r="F155" s="459"/>
      <c r="G155" s="459"/>
      <c r="H155" s="67" t="s">
        <v>1381</v>
      </c>
      <c r="I155" s="132" t="s">
        <v>1381</v>
      </c>
      <c r="J155" s="67" t="s">
        <v>1381</v>
      </c>
      <c r="K155" s="132" t="s">
        <v>1381</v>
      </c>
      <c r="L155" s="67" t="s">
        <v>1381</v>
      </c>
      <c r="M155" s="132" t="s">
        <v>1381</v>
      </c>
      <c r="N155" s="67" t="s">
        <v>1381</v>
      </c>
      <c r="O155" s="132" t="s">
        <v>1381</v>
      </c>
      <c r="P155" s="707" t="s">
        <v>1381</v>
      </c>
      <c r="Q155" s="784" t="s">
        <v>1381</v>
      </c>
      <c r="R155" s="692" t="str">
        <f t="shared" si="18"/>
        <v xml:space="preserve">- </v>
      </c>
      <c r="S155" s="759" t="str">
        <f t="shared" si="18"/>
        <v xml:space="preserve">- </v>
      </c>
    </row>
    <row r="156" spans="1:19">
      <c r="A156" s="1536">
        <f t="shared" si="17"/>
        <v>156</v>
      </c>
      <c r="E156" s="559" t="s">
        <v>308</v>
      </c>
      <c r="F156" s="459"/>
      <c r="G156" s="459"/>
      <c r="H156" s="67" t="s">
        <v>1381</v>
      </c>
      <c r="I156" s="132" t="s">
        <v>1381</v>
      </c>
      <c r="J156" s="67" t="s">
        <v>1381</v>
      </c>
      <c r="K156" s="132" t="s">
        <v>1381</v>
      </c>
      <c r="L156" s="67" t="s">
        <v>1381</v>
      </c>
      <c r="M156" s="132" t="s">
        <v>1381</v>
      </c>
      <c r="N156" s="67" t="s">
        <v>1381</v>
      </c>
      <c r="O156" s="132" t="s">
        <v>1381</v>
      </c>
      <c r="P156" s="707" t="s">
        <v>1381</v>
      </c>
      <c r="Q156" s="784" t="s">
        <v>1381</v>
      </c>
      <c r="R156" s="692" t="str">
        <f t="shared" si="18"/>
        <v xml:space="preserve">- </v>
      </c>
      <c r="S156" s="759" t="str">
        <f t="shared" si="18"/>
        <v xml:space="preserve">- </v>
      </c>
    </row>
    <row r="157" spans="1:19">
      <c r="A157" s="1536">
        <f t="shared" si="17"/>
        <v>157</v>
      </c>
      <c r="E157" s="559" t="s">
        <v>384</v>
      </c>
      <c r="F157" s="459"/>
      <c r="G157" s="459"/>
      <c r="H157" s="67" t="s">
        <v>1381</v>
      </c>
      <c r="I157" s="132" t="s">
        <v>1381</v>
      </c>
      <c r="J157" s="67" t="s">
        <v>1381</v>
      </c>
      <c r="K157" s="132" t="s">
        <v>1381</v>
      </c>
      <c r="L157" s="67" t="s">
        <v>1381</v>
      </c>
      <c r="M157" s="132" t="s">
        <v>1381</v>
      </c>
      <c r="N157" s="67" t="s">
        <v>1381</v>
      </c>
      <c r="O157" s="132" t="s">
        <v>1381</v>
      </c>
      <c r="P157" s="707" t="s">
        <v>1381</v>
      </c>
      <c r="Q157" s="784" t="s">
        <v>1381</v>
      </c>
      <c r="R157" s="692" t="str">
        <f t="shared" si="18"/>
        <v xml:space="preserve">- </v>
      </c>
      <c r="S157" s="759" t="str">
        <f t="shared" si="18"/>
        <v xml:space="preserve">- </v>
      </c>
    </row>
    <row r="158" spans="1:19">
      <c r="A158" s="1536">
        <f t="shared" si="17"/>
        <v>158</v>
      </c>
      <c r="E158" s="559" t="s">
        <v>64</v>
      </c>
      <c r="F158" s="459"/>
      <c r="G158" s="459"/>
      <c r="H158" s="67">
        <v>232975</v>
      </c>
      <c r="I158" s="132">
        <v>2.2999999999999998</v>
      </c>
      <c r="J158" s="67">
        <v>240325</v>
      </c>
      <c r="K158" s="132">
        <v>2.2599999999999998</v>
      </c>
      <c r="L158" s="67">
        <v>243849</v>
      </c>
      <c r="M158" s="132">
        <v>2.1800000000000002</v>
      </c>
      <c r="N158" s="67">
        <v>265442</v>
      </c>
      <c r="O158" s="132">
        <v>2.27</v>
      </c>
      <c r="P158" s="707" t="s">
        <v>1381</v>
      </c>
      <c r="Q158" s="784" t="s">
        <v>1381</v>
      </c>
      <c r="R158" s="692">
        <f t="shared" si="18"/>
        <v>-265442</v>
      </c>
      <c r="S158" s="759">
        <f t="shared" si="18"/>
        <v>-2.27</v>
      </c>
    </row>
    <row r="159" spans="1:19">
      <c r="A159" s="1536">
        <f t="shared" si="17"/>
        <v>159</v>
      </c>
      <c r="E159" s="785" t="s">
        <v>385</v>
      </c>
      <c r="F159" s="459"/>
      <c r="G159" s="459"/>
      <c r="H159" s="67">
        <v>232975</v>
      </c>
      <c r="I159" s="132">
        <v>2.2999999999999998</v>
      </c>
      <c r="J159" s="67">
        <v>240325</v>
      </c>
      <c r="K159" s="132">
        <v>2.2599999999999998</v>
      </c>
      <c r="L159" s="67">
        <v>243849</v>
      </c>
      <c r="M159" s="132">
        <v>2.1800000000000002</v>
      </c>
      <c r="N159" s="67">
        <v>265442</v>
      </c>
      <c r="O159" s="132">
        <v>2.27</v>
      </c>
      <c r="P159" s="707" t="s">
        <v>1381</v>
      </c>
      <c r="Q159" s="784" t="s">
        <v>1381</v>
      </c>
      <c r="R159" s="692">
        <f t="shared" si="18"/>
        <v>-265442</v>
      </c>
      <c r="S159" s="759">
        <f t="shared" si="18"/>
        <v>-2.27</v>
      </c>
    </row>
    <row r="160" spans="1:19">
      <c r="A160" s="1536">
        <f t="shared" si="17"/>
        <v>160</v>
      </c>
      <c r="E160" s="786" t="s">
        <v>386</v>
      </c>
      <c r="F160" s="461"/>
      <c r="G160" s="461"/>
      <c r="H160" s="69">
        <v>10136875</v>
      </c>
      <c r="I160" s="184">
        <v>100</v>
      </c>
      <c r="J160" s="69">
        <v>10616525</v>
      </c>
      <c r="K160" s="184">
        <v>100</v>
      </c>
      <c r="L160" s="69">
        <v>11206449</v>
      </c>
      <c r="M160" s="184">
        <v>100</v>
      </c>
      <c r="N160" s="69">
        <v>11691342</v>
      </c>
      <c r="O160" s="184">
        <v>100</v>
      </c>
      <c r="P160" s="787">
        <v>12153618</v>
      </c>
      <c r="Q160" s="788">
        <v>100</v>
      </c>
      <c r="R160" s="713">
        <f t="shared" si="18"/>
        <v>462276</v>
      </c>
      <c r="S160" s="762" t="str">
        <f t="shared" si="18"/>
        <v xml:space="preserve">- </v>
      </c>
    </row>
    <row r="161" spans="1:19">
      <c r="A161" s="1536">
        <f t="shared" si="17"/>
        <v>161</v>
      </c>
    </row>
    <row r="162" spans="1:19" ht="14.25">
      <c r="A162" s="1536">
        <f t="shared" si="17"/>
        <v>162</v>
      </c>
      <c r="E162" s="741" t="s">
        <v>517</v>
      </c>
    </row>
    <row r="163" spans="1:19">
      <c r="A163" s="1536">
        <f t="shared" si="17"/>
        <v>163</v>
      </c>
      <c r="S163" s="291" t="s">
        <v>498</v>
      </c>
    </row>
    <row r="164" spans="1:19">
      <c r="A164" s="1536">
        <f t="shared" si="17"/>
        <v>164</v>
      </c>
      <c r="H164" s="615">
        <v>201903</v>
      </c>
      <c r="I164" s="505"/>
      <c r="J164" s="615">
        <v>202003</v>
      </c>
      <c r="K164" s="505"/>
      <c r="L164" s="615">
        <v>202103</v>
      </c>
      <c r="M164" s="505"/>
      <c r="N164" s="615">
        <v>202203</v>
      </c>
      <c r="O164" s="505"/>
      <c r="P164" s="1189">
        <v>202303</v>
      </c>
      <c r="Q164" s="1202"/>
      <c r="R164" s="1204"/>
      <c r="S164" s="1204"/>
    </row>
    <row r="165" spans="1:19">
      <c r="A165" s="1536">
        <f t="shared" si="17"/>
        <v>165</v>
      </c>
      <c r="H165" s="780" t="s">
        <v>1417</v>
      </c>
      <c r="I165" s="780"/>
      <c r="J165" s="780" t="s">
        <v>1418</v>
      </c>
      <c r="K165" s="780"/>
      <c r="L165" s="780" t="s">
        <v>1415</v>
      </c>
      <c r="M165" s="780"/>
      <c r="N165" s="780" t="s">
        <v>1412</v>
      </c>
      <c r="O165" s="780"/>
      <c r="P165" s="1203" t="s">
        <v>1380</v>
      </c>
      <c r="Q165" s="1203"/>
      <c r="R165" s="1205" t="s">
        <v>513</v>
      </c>
      <c r="S165" s="1205"/>
    </row>
    <row r="166" spans="1:19">
      <c r="A166" s="1536">
        <f t="shared" si="17"/>
        <v>166</v>
      </c>
      <c r="H166" s="573" t="s">
        <v>518</v>
      </c>
      <c r="I166" s="509" t="s">
        <v>515</v>
      </c>
      <c r="J166" s="573" t="s">
        <v>514</v>
      </c>
      <c r="K166" s="509" t="s">
        <v>515</v>
      </c>
      <c r="L166" s="573" t="s">
        <v>514</v>
      </c>
      <c r="M166" s="509" t="s">
        <v>515</v>
      </c>
      <c r="N166" s="573" t="s">
        <v>514</v>
      </c>
      <c r="O166" s="509" t="s">
        <v>515</v>
      </c>
      <c r="P166" s="1116" t="s">
        <v>514</v>
      </c>
      <c r="Q166" s="1150" t="s">
        <v>515</v>
      </c>
      <c r="R166" s="1192" t="s">
        <v>514</v>
      </c>
      <c r="S166" s="1192" t="s">
        <v>516</v>
      </c>
    </row>
    <row r="167" spans="1:19">
      <c r="A167" s="1536">
        <f t="shared" si="17"/>
        <v>167</v>
      </c>
      <c r="H167" s="2" t="s">
        <v>79</v>
      </c>
      <c r="I167" s="2"/>
      <c r="J167" s="2" t="s">
        <v>79</v>
      </c>
      <c r="K167" s="2"/>
      <c r="L167" s="2" t="s">
        <v>79</v>
      </c>
      <c r="M167" s="2"/>
      <c r="N167" s="2" t="s">
        <v>79</v>
      </c>
      <c r="O167" s="2"/>
      <c r="P167" s="2" t="s">
        <v>79</v>
      </c>
    </row>
    <row r="168" spans="1:19">
      <c r="A168" s="1536">
        <f t="shared" si="17"/>
        <v>168</v>
      </c>
      <c r="E168" s="781" t="s">
        <v>363</v>
      </c>
      <c r="F168" s="457"/>
      <c r="G168" s="457"/>
      <c r="H168" s="86">
        <v>12300</v>
      </c>
      <c r="I168" s="789">
        <f t="shared" ref="I168:I194" si="19">IF(SUM(H168)=0,"- ",ROUND(H168/H$194*100,2))</f>
        <v>10.07</v>
      </c>
      <c r="J168" s="86">
        <v>13200</v>
      </c>
      <c r="K168" s="789">
        <f t="shared" ref="K168:K194" si="20">IF(SUM(J168)=0,"- ",ROUND(J168/J$194*100,2))</f>
        <v>11.23</v>
      </c>
      <c r="L168" s="86">
        <v>11900</v>
      </c>
      <c r="M168" s="789">
        <f t="shared" ref="M168:M194" si="21">IF(SUM(L168)=0,"- ",ROUND(L168/L$194*100,2))</f>
        <v>10.38</v>
      </c>
      <c r="N168" s="86">
        <v>10000</v>
      </c>
      <c r="O168" s="789">
        <f t="shared" ref="O168:O194" si="22">IF(SUM(N168)=0,"- ",ROUND(N168/N$194*100,2))</f>
        <v>8.9</v>
      </c>
      <c r="P168" s="790">
        <v>14300</v>
      </c>
      <c r="Q168" s="791">
        <f t="shared" ref="Q168:Q194" si="23">IF(SUM(P168)=0,"- ",ROUND(P168/P$194*100,2))</f>
        <v>12.52</v>
      </c>
      <c r="R168" s="690">
        <f>IF(SUM(N168)=0,"- ",IF(SUM(P168)-SUM(N168)=0,"- ",SUM(P168)-SUM(N168)))</f>
        <v>4300</v>
      </c>
      <c r="S168" s="756">
        <f>IF(SUM(O168)=0,"- ",IF(SUM(Q168)-SUM(O168)=0,"- ",SUM(Q168)-SUM(O168)))</f>
        <v>3.6199999999999992</v>
      </c>
    </row>
    <row r="169" spans="1:19">
      <c r="A169" s="1536">
        <f t="shared" si="17"/>
        <v>169</v>
      </c>
      <c r="E169" s="559" t="s">
        <v>364</v>
      </c>
      <c r="F169" s="459"/>
      <c r="G169" s="459"/>
      <c r="H169" s="80">
        <v>100</v>
      </c>
      <c r="I169" s="415">
        <f t="shared" si="19"/>
        <v>0.08</v>
      </c>
      <c r="J169" s="80">
        <v>200</v>
      </c>
      <c r="K169" s="415">
        <f t="shared" si="20"/>
        <v>0.17</v>
      </c>
      <c r="L169" s="80">
        <v>100</v>
      </c>
      <c r="M169" s="415">
        <f t="shared" si="21"/>
        <v>0.09</v>
      </c>
      <c r="N169" s="80">
        <v>100</v>
      </c>
      <c r="O169" s="415">
        <f t="shared" si="22"/>
        <v>0.09</v>
      </c>
      <c r="P169" s="792">
        <v>800</v>
      </c>
      <c r="Q169" s="793">
        <f t="shared" si="23"/>
        <v>0.7</v>
      </c>
      <c r="R169" s="692">
        <f t="shared" ref="R169:S194" si="24">IF(SUM(N169)=0,"- ",IF(SUM(P169)-SUM(N169)=0,"- ",SUM(P169)-SUM(N169)))</f>
        <v>700</v>
      </c>
      <c r="S169" s="759">
        <f t="shared" si="24"/>
        <v>0.61</v>
      </c>
    </row>
    <row r="170" spans="1:19">
      <c r="A170" s="1536">
        <f t="shared" si="17"/>
        <v>170</v>
      </c>
      <c r="E170" s="559" t="s">
        <v>365</v>
      </c>
      <c r="F170" s="459"/>
      <c r="G170" s="459"/>
      <c r="H170" s="80">
        <v>0</v>
      </c>
      <c r="I170" s="415" t="str">
        <f t="shared" si="19"/>
        <v xml:space="preserve">- </v>
      </c>
      <c r="J170" s="80">
        <v>0</v>
      </c>
      <c r="K170" s="415" t="str">
        <f t="shared" si="20"/>
        <v xml:space="preserve">- </v>
      </c>
      <c r="L170" s="80">
        <v>0</v>
      </c>
      <c r="M170" s="415" t="str">
        <f t="shared" si="21"/>
        <v xml:space="preserve">- </v>
      </c>
      <c r="N170" s="80">
        <v>0</v>
      </c>
      <c r="O170" s="415" t="str">
        <f t="shared" si="22"/>
        <v xml:space="preserve">- </v>
      </c>
      <c r="P170" s="792">
        <v>0</v>
      </c>
      <c r="Q170" s="793" t="str">
        <f t="shared" si="23"/>
        <v xml:space="preserve">- </v>
      </c>
      <c r="R170" s="692" t="str">
        <f t="shared" si="24"/>
        <v xml:space="preserve">- </v>
      </c>
      <c r="S170" s="759" t="str">
        <f t="shared" si="24"/>
        <v xml:space="preserve">- </v>
      </c>
    </row>
    <row r="171" spans="1:19">
      <c r="A171" s="1536">
        <f t="shared" si="17"/>
        <v>171</v>
      </c>
      <c r="E171" s="559" t="s">
        <v>366</v>
      </c>
      <c r="F171" s="459"/>
      <c r="G171" s="459"/>
      <c r="H171" s="80">
        <v>200</v>
      </c>
      <c r="I171" s="415">
        <f t="shared" si="19"/>
        <v>0.16</v>
      </c>
      <c r="J171" s="80">
        <v>200</v>
      </c>
      <c r="K171" s="415">
        <f t="shared" si="20"/>
        <v>0.17</v>
      </c>
      <c r="L171" s="80">
        <v>200</v>
      </c>
      <c r="M171" s="415">
        <f t="shared" si="21"/>
        <v>0.17</v>
      </c>
      <c r="N171" s="80">
        <v>100</v>
      </c>
      <c r="O171" s="415">
        <f t="shared" si="22"/>
        <v>0.09</v>
      </c>
      <c r="P171" s="792">
        <v>0</v>
      </c>
      <c r="Q171" s="793" t="str">
        <f t="shared" si="23"/>
        <v xml:space="preserve">- </v>
      </c>
      <c r="R171" s="692">
        <f t="shared" si="24"/>
        <v>-100</v>
      </c>
      <c r="S171" s="759">
        <f t="shared" si="24"/>
        <v>-0.09</v>
      </c>
    </row>
    <row r="172" spans="1:19">
      <c r="A172" s="1536">
        <f t="shared" si="17"/>
        <v>172</v>
      </c>
      <c r="E172" s="559" t="s">
        <v>367</v>
      </c>
      <c r="F172" s="459"/>
      <c r="G172" s="459"/>
      <c r="H172" s="80">
        <v>4700</v>
      </c>
      <c r="I172" s="415">
        <f t="shared" si="19"/>
        <v>3.85</v>
      </c>
      <c r="J172" s="80">
        <v>4800</v>
      </c>
      <c r="K172" s="415">
        <f t="shared" si="20"/>
        <v>4.09</v>
      </c>
      <c r="L172" s="80">
        <v>5700</v>
      </c>
      <c r="M172" s="415">
        <f t="shared" si="21"/>
        <v>4.97</v>
      </c>
      <c r="N172" s="80">
        <v>4700</v>
      </c>
      <c r="O172" s="415">
        <f t="shared" si="22"/>
        <v>4.18</v>
      </c>
      <c r="P172" s="792">
        <v>5000</v>
      </c>
      <c r="Q172" s="793">
        <f t="shared" si="23"/>
        <v>4.38</v>
      </c>
      <c r="R172" s="692">
        <f t="shared" si="24"/>
        <v>300</v>
      </c>
      <c r="S172" s="759">
        <f t="shared" si="24"/>
        <v>0.20000000000000018</v>
      </c>
    </row>
    <row r="173" spans="1:19">
      <c r="A173" s="1536">
        <f t="shared" si="17"/>
        <v>173</v>
      </c>
      <c r="E173" s="559" t="s">
        <v>368</v>
      </c>
      <c r="F173" s="459"/>
      <c r="G173" s="459"/>
      <c r="H173" s="80">
        <v>0</v>
      </c>
      <c r="I173" s="415" t="str">
        <f t="shared" si="19"/>
        <v xml:space="preserve">- </v>
      </c>
      <c r="J173" s="80">
        <v>200</v>
      </c>
      <c r="K173" s="415">
        <f t="shared" si="20"/>
        <v>0.17</v>
      </c>
      <c r="L173" s="80">
        <v>0</v>
      </c>
      <c r="M173" s="415" t="str">
        <f t="shared" si="21"/>
        <v xml:space="preserve">- </v>
      </c>
      <c r="N173" s="80">
        <v>0</v>
      </c>
      <c r="O173" s="415" t="str">
        <f t="shared" si="22"/>
        <v xml:space="preserve">- </v>
      </c>
      <c r="P173" s="792">
        <v>0</v>
      </c>
      <c r="Q173" s="793" t="str">
        <f t="shared" si="23"/>
        <v xml:space="preserve">- </v>
      </c>
      <c r="R173" s="692" t="str">
        <f t="shared" si="24"/>
        <v xml:space="preserve">- </v>
      </c>
      <c r="S173" s="759" t="str">
        <f t="shared" si="24"/>
        <v xml:space="preserve">- </v>
      </c>
    </row>
    <row r="174" spans="1:19">
      <c r="A174" s="1536">
        <f t="shared" si="17"/>
        <v>174</v>
      </c>
      <c r="E174" s="559" t="s">
        <v>369</v>
      </c>
      <c r="F174" s="459"/>
      <c r="G174" s="459"/>
      <c r="H174" s="80">
        <v>200</v>
      </c>
      <c r="I174" s="415">
        <f t="shared" si="19"/>
        <v>0.16</v>
      </c>
      <c r="J174" s="80">
        <v>300</v>
      </c>
      <c r="K174" s="415">
        <f t="shared" si="20"/>
        <v>0.26</v>
      </c>
      <c r="L174" s="80">
        <v>300</v>
      </c>
      <c r="M174" s="415">
        <f t="shared" si="21"/>
        <v>0.26</v>
      </c>
      <c r="N174" s="80">
        <v>600</v>
      </c>
      <c r="O174" s="415">
        <f t="shared" si="22"/>
        <v>0.53</v>
      </c>
      <c r="P174" s="792">
        <v>700</v>
      </c>
      <c r="Q174" s="793">
        <f t="shared" si="23"/>
        <v>0.61</v>
      </c>
      <c r="R174" s="692">
        <f t="shared" si="24"/>
        <v>100</v>
      </c>
      <c r="S174" s="759">
        <f t="shared" si="24"/>
        <v>7.999999999999996E-2</v>
      </c>
    </row>
    <row r="175" spans="1:19">
      <c r="A175" s="1536">
        <f t="shared" si="17"/>
        <v>175</v>
      </c>
      <c r="E175" s="559" t="s">
        <v>370</v>
      </c>
      <c r="F175" s="459"/>
      <c r="G175" s="459"/>
      <c r="H175" s="80">
        <v>11200</v>
      </c>
      <c r="I175" s="415">
        <f t="shared" si="19"/>
        <v>9.17</v>
      </c>
      <c r="J175" s="80">
        <v>11400</v>
      </c>
      <c r="K175" s="415">
        <f t="shared" si="20"/>
        <v>9.6999999999999993</v>
      </c>
      <c r="L175" s="80">
        <v>11200</v>
      </c>
      <c r="M175" s="415">
        <f t="shared" si="21"/>
        <v>9.77</v>
      </c>
      <c r="N175" s="80">
        <v>11700</v>
      </c>
      <c r="O175" s="415">
        <f t="shared" si="22"/>
        <v>10.41</v>
      </c>
      <c r="P175" s="792">
        <v>13600</v>
      </c>
      <c r="Q175" s="793">
        <f t="shared" si="23"/>
        <v>11.91</v>
      </c>
      <c r="R175" s="692">
        <f t="shared" si="24"/>
        <v>1900</v>
      </c>
      <c r="S175" s="759">
        <f t="shared" si="24"/>
        <v>1.5</v>
      </c>
    </row>
    <row r="176" spans="1:19">
      <c r="A176" s="1536">
        <f t="shared" si="17"/>
        <v>176</v>
      </c>
      <c r="E176" s="559" t="s">
        <v>371</v>
      </c>
      <c r="F176" s="459"/>
      <c r="G176" s="459"/>
      <c r="H176" s="80">
        <v>16100</v>
      </c>
      <c r="I176" s="415">
        <f t="shared" si="19"/>
        <v>13.18</v>
      </c>
      <c r="J176" s="80">
        <v>14600</v>
      </c>
      <c r="K176" s="415">
        <f t="shared" si="20"/>
        <v>12.43</v>
      </c>
      <c r="L176" s="80">
        <v>13500</v>
      </c>
      <c r="M176" s="415">
        <f t="shared" si="21"/>
        <v>11.78</v>
      </c>
      <c r="N176" s="80">
        <v>13700</v>
      </c>
      <c r="O176" s="415">
        <f t="shared" si="22"/>
        <v>12.19</v>
      </c>
      <c r="P176" s="792">
        <v>13400</v>
      </c>
      <c r="Q176" s="793">
        <f t="shared" si="23"/>
        <v>11.73</v>
      </c>
      <c r="R176" s="692">
        <f t="shared" si="24"/>
        <v>-300</v>
      </c>
      <c r="S176" s="759">
        <f t="shared" si="24"/>
        <v>-0.45999999999999908</v>
      </c>
    </row>
    <row r="177" spans="1:19">
      <c r="A177" s="1536">
        <f t="shared" si="17"/>
        <v>177</v>
      </c>
      <c r="E177" s="559" t="s">
        <v>372</v>
      </c>
      <c r="F177" s="459"/>
      <c r="G177" s="459"/>
      <c r="H177" s="80">
        <v>100</v>
      </c>
      <c r="I177" s="415">
        <f t="shared" si="19"/>
        <v>0.08</v>
      </c>
      <c r="J177" s="80">
        <v>100</v>
      </c>
      <c r="K177" s="415">
        <f t="shared" si="20"/>
        <v>0.09</v>
      </c>
      <c r="L177" s="80">
        <v>100</v>
      </c>
      <c r="M177" s="415">
        <f t="shared" si="21"/>
        <v>0.09</v>
      </c>
      <c r="N177" s="80">
        <v>0</v>
      </c>
      <c r="O177" s="415" t="str">
        <f t="shared" si="22"/>
        <v xml:space="preserve">- </v>
      </c>
      <c r="P177" s="792">
        <v>0</v>
      </c>
      <c r="Q177" s="793" t="str">
        <f t="shared" si="23"/>
        <v xml:space="preserve">- </v>
      </c>
      <c r="R177" s="692" t="str">
        <f t="shared" si="24"/>
        <v xml:space="preserve">- </v>
      </c>
      <c r="S177" s="759" t="str">
        <f t="shared" si="24"/>
        <v xml:space="preserve">- </v>
      </c>
    </row>
    <row r="178" spans="1:19">
      <c r="A178" s="1536">
        <f t="shared" si="17"/>
        <v>178</v>
      </c>
      <c r="E178" s="559" t="s">
        <v>373</v>
      </c>
      <c r="F178" s="459"/>
      <c r="G178" s="459"/>
      <c r="H178" s="80">
        <v>34200</v>
      </c>
      <c r="I178" s="415">
        <f t="shared" si="19"/>
        <v>27.99</v>
      </c>
      <c r="J178" s="80">
        <v>30100</v>
      </c>
      <c r="K178" s="415">
        <f t="shared" si="20"/>
        <v>25.62</v>
      </c>
      <c r="L178" s="80">
        <v>29300</v>
      </c>
      <c r="M178" s="415">
        <f t="shared" si="21"/>
        <v>25.57</v>
      </c>
      <c r="N178" s="80">
        <v>26000</v>
      </c>
      <c r="O178" s="415">
        <f t="shared" si="22"/>
        <v>23.13</v>
      </c>
      <c r="P178" s="792">
        <v>22800</v>
      </c>
      <c r="Q178" s="793">
        <f t="shared" si="23"/>
        <v>19.96</v>
      </c>
      <c r="R178" s="692">
        <f t="shared" si="24"/>
        <v>-3200</v>
      </c>
      <c r="S178" s="759">
        <f t="shared" si="24"/>
        <v>-3.1699999999999982</v>
      </c>
    </row>
    <row r="179" spans="1:19">
      <c r="A179" s="1536">
        <f t="shared" si="17"/>
        <v>179</v>
      </c>
      <c r="E179" s="693" t="s">
        <v>374</v>
      </c>
      <c r="F179" s="459"/>
      <c r="G179" s="459"/>
      <c r="H179" s="80" t="s">
        <v>1381</v>
      </c>
      <c r="I179" s="415" t="str">
        <f t="shared" si="19"/>
        <v xml:space="preserve">- </v>
      </c>
      <c r="J179" s="80" t="s">
        <v>1381</v>
      </c>
      <c r="K179" s="415" t="str">
        <f t="shared" si="20"/>
        <v xml:space="preserve">- </v>
      </c>
      <c r="L179" s="80" t="s">
        <v>1381</v>
      </c>
      <c r="M179" s="415" t="str">
        <f t="shared" si="21"/>
        <v xml:space="preserve">- </v>
      </c>
      <c r="N179" s="80" t="s">
        <v>1381</v>
      </c>
      <c r="O179" s="415" t="str">
        <f t="shared" si="22"/>
        <v xml:space="preserve">- </v>
      </c>
      <c r="P179" s="792" t="s">
        <v>1381</v>
      </c>
      <c r="Q179" s="793" t="str">
        <f t="shared" si="23"/>
        <v xml:space="preserve">- </v>
      </c>
      <c r="R179" s="692" t="str">
        <f t="shared" si="24"/>
        <v xml:space="preserve">- </v>
      </c>
      <c r="S179" s="759" t="str">
        <f t="shared" si="24"/>
        <v xml:space="preserve">- </v>
      </c>
    </row>
    <row r="180" spans="1:19">
      <c r="A180" s="1536">
        <f t="shared" si="17"/>
        <v>180</v>
      </c>
      <c r="E180" s="693" t="s">
        <v>375</v>
      </c>
      <c r="F180" s="459"/>
      <c r="G180" s="459"/>
      <c r="H180" s="80" t="s">
        <v>1381</v>
      </c>
      <c r="I180" s="415" t="str">
        <f t="shared" si="19"/>
        <v xml:space="preserve">- </v>
      </c>
      <c r="J180" s="80" t="s">
        <v>1381</v>
      </c>
      <c r="K180" s="415" t="str">
        <f t="shared" si="20"/>
        <v xml:space="preserve">- </v>
      </c>
      <c r="L180" s="80" t="s">
        <v>1381</v>
      </c>
      <c r="M180" s="415" t="str">
        <f t="shared" si="21"/>
        <v xml:space="preserve">- </v>
      </c>
      <c r="N180" s="80" t="s">
        <v>1381</v>
      </c>
      <c r="O180" s="415" t="str">
        <f t="shared" si="22"/>
        <v xml:space="preserve">- </v>
      </c>
      <c r="P180" s="792" t="s">
        <v>1381</v>
      </c>
      <c r="Q180" s="793" t="str">
        <f t="shared" si="23"/>
        <v xml:space="preserve">- </v>
      </c>
      <c r="R180" s="692" t="str">
        <f t="shared" si="24"/>
        <v xml:space="preserve">- </v>
      </c>
      <c r="S180" s="759" t="str">
        <f t="shared" si="24"/>
        <v xml:space="preserve">- </v>
      </c>
    </row>
    <row r="181" spans="1:19">
      <c r="A181" s="1536">
        <f t="shared" si="17"/>
        <v>181</v>
      </c>
      <c r="E181" s="693" t="s">
        <v>376</v>
      </c>
      <c r="F181" s="459"/>
      <c r="G181" s="459"/>
      <c r="H181" s="80" t="s">
        <v>1381</v>
      </c>
      <c r="I181" s="415" t="str">
        <f t="shared" si="19"/>
        <v xml:space="preserve">- </v>
      </c>
      <c r="J181" s="80" t="s">
        <v>1381</v>
      </c>
      <c r="K181" s="415" t="str">
        <f t="shared" si="20"/>
        <v xml:space="preserve">- </v>
      </c>
      <c r="L181" s="80" t="s">
        <v>1381</v>
      </c>
      <c r="M181" s="415" t="str">
        <f t="shared" si="21"/>
        <v xml:space="preserve">- </v>
      </c>
      <c r="N181" s="80" t="s">
        <v>1381</v>
      </c>
      <c r="O181" s="415" t="str">
        <f t="shared" si="22"/>
        <v xml:space="preserve">- </v>
      </c>
      <c r="P181" s="792" t="s">
        <v>1381</v>
      </c>
      <c r="Q181" s="793" t="str">
        <f t="shared" si="23"/>
        <v xml:space="preserve">- </v>
      </c>
      <c r="R181" s="692" t="str">
        <f t="shared" si="24"/>
        <v xml:space="preserve">- </v>
      </c>
      <c r="S181" s="759" t="str">
        <f t="shared" si="24"/>
        <v xml:space="preserve">- </v>
      </c>
    </row>
    <row r="182" spans="1:19">
      <c r="A182" s="1536">
        <f t="shared" si="17"/>
        <v>182</v>
      </c>
      <c r="E182" s="693" t="s">
        <v>377</v>
      </c>
      <c r="F182" s="459"/>
      <c r="G182" s="459"/>
      <c r="H182" s="80" t="s">
        <v>1381</v>
      </c>
      <c r="I182" s="415" t="str">
        <f t="shared" si="19"/>
        <v xml:space="preserve">- </v>
      </c>
      <c r="J182" s="80" t="s">
        <v>1381</v>
      </c>
      <c r="K182" s="415" t="str">
        <f t="shared" si="20"/>
        <v xml:space="preserve">- </v>
      </c>
      <c r="L182" s="80" t="s">
        <v>1381</v>
      </c>
      <c r="M182" s="415" t="str">
        <f t="shared" si="21"/>
        <v xml:space="preserve">- </v>
      </c>
      <c r="N182" s="80" t="s">
        <v>1381</v>
      </c>
      <c r="O182" s="415" t="str">
        <f t="shared" si="22"/>
        <v xml:space="preserve">- </v>
      </c>
      <c r="P182" s="792" t="s">
        <v>1381</v>
      </c>
      <c r="Q182" s="793" t="str">
        <f t="shared" si="23"/>
        <v xml:space="preserve">- </v>
      </c>
      <c r="R182" s="692" t="str">
        <f t="shared" si="24"/>
        <v xml:space="preserve">- </v>
      </c>
      <c r="S182" s="759" t="str">
        <f t="shared" si="24"/>
        <v xml:space="preserve">- </v>
      </c>
    </row>
    <row r="183" spans="1:19">
      <c r="A183" s="1536">
        <f t="shared" si="17"/>
        <v>183</v>
      </c>
      <c r="E183" s="693" t="s">
        <v>378</v>
      </c>
      <c r="F183" s="459"/>
      <c r="G183" s="459"/>
      <c r="H183" s="80" t="s">
        <v>1381</v>
      </c>
      <c r="I183" s="415" t="str">
        <f t="shared" si="19"/>
        <v xml:space="preserve">- </v>
      </c>
      <c r="J183" s="80" t="s">
        <v>1381</v>
      </c>
      <c r="K183" s="415" t="str">
        <f t="shared" si="20"/>
        <v xml:space="preserve">- </v>
      </c>
      <c r="L183" s="80" t="s">
        <v>1381</v>
      </c>
      <c r="M183" s="415" t="str">
        <f t="shared" si="21"/>
        <v xml:space="preserve">- </v>
      </c>
      <c r="N183" s="80" t="s">
        <v>1381</v>
      </c>
      <c r="O183" s="415" t="str">
        <f t="shared" si="22"/>
        <v xml:space="preserve">- </v>
      </c>
      <c r="P183" s="792" t="s">
        <v>1381</v>
      </c>
      <c r="Q183" s="793" t="str">
        <f t="shared" si="23"/>
        <v xml:space="preserve">- </v>
      </c>
      <c r="R183" s="692" t="str">
        <f t="shared" si="24"/>
        <v xml:space="preserve">- </v>
      </c>
      <c r="S183" s="759" t="str">
        <f t="shared" si="24"/>
        <v xml:space="preserve">- </v>
      </c>
    </row>
    <row r="184" spans="1:19">
      <c r="A184" s="1536">
        <f t="shared" si="17"/>
        <v>184</v>
      </c>
      <c r="E184" s="693" t="s">
        <v>379</v>
      </c>
      <c r="F184" s="459"/>
      <c r="G184" s="459"/>
      <c r="H184" s="80" t="s">
        <v>1381</v>
      </c>
      <c r="I184" s="415" t="str">
        <f t="shared" si="19"/>
        <v xml:space="preserve">- </v>
      </c>
      <c r="J184" s="80" t="s">
        <v>1381</v>
      </c>
      <c r="K184" s="415" t="str">
        <f t="shared" si="20"/>
        <v xml:space="preserve">- </v>
      </c>
      <c r="L184" s="80" t="s">
        <v>1381</v>
      </c>
      <c r="M184" s="415" t="str">
        <f t="shared" si="21"/>
        <v xml:space="preserve">- </v>
      </c>
      <c r="N184" s="80" t="s">
        <v>1381</v>
      </c>
      <c r="O184" s="415" t="str">
        <f t="shared" si="22"/>
        <v xml:space="preserve">- </v>
      </c>
      <c r="P184" s="792" t="s">
        <v>1381</v>
      </c>
      <c r="Q184" s="793" t="str">
        <f t="shared" si="23"/>
        <v xml:space="preserve">- </v>
      </c>
      <c r="R184" s="692" t="str">
        <f t="shared" si="24"/>
        <v xml:space="preserve">- </v>
      </c>
      <c r="S184" s="759" t="str">
        <f t="shared" si="24"/>
        <v xml:space="preserve">- </v>
      </c>
    </row>
    <row r="185" spans="1:19">
      <c r="A185" s="1536">
        <f t="shared" si="17"/>
        <v>185</v>
      </c>
      <c r="E185" s="559" t="s">
        <v>380</v>
      </c>
      <c r="F185" s="459"/>
      <c r="G185" s="459"/>
      <c r="H185" s="80">
        <v>14400</v>
      </c>
      <c r="I185" s="415">
        <f t="shared" si="19"/>
        <v>11.78</v>
      </c>
      <c r="J185" s="80">
        <v>14600</v>
      </c>
      <c r="K185" s="415">
        <f t="shared" si="20"/>
        <v>12.43</v>
      </c>
      <c r="L185" s="80">
        <v>14400</v>
      </c>
      <c r="M185" s="415">
        <f t="shared" si="21"/>
        <v>12.57</v>
      </c>
      <c r="N185" s="80">
        <v>18200</v>
      </c>
      <c r="O185" s="415">
        <f t="shared" si="22"/>
        <v>16.190000000000001</v>
      </c>
      <c r="P185" s="792">
        <v>17600</v>
      </c>
      <c r="Q185" s="793">
        <f t="shared" si="23"/>
        <v>15.41</v>
      </c>
      <c r="R185" s="692">
        <f t="shared" si="24"/>
        <v>-600</v>
      </c>
      <c r="S185" s="759">
        <f t="shared" si="24"/>
        <v>-0.78000000000000114</v>
      </c>
    </row>
    <row r="186" spans="1:19">
      <c r="A186" s="1536">
        <f t="shared" si="17"/>
        <v>186</v>
      </c>
      <c r="E186" s="559" t="s">
        <v>381</v>
      </c>
      <c r="F186" s="459"/>
      <c r="G186" s="459"/>
      <c r="H186" s="80" t="s">
        <v>1381</v>
      </c>
      <c r="I186" s="415" t="str">
        <f t="shared" si="19"/>
        <v xml:space="preserve">- </v>
      </c>
      <c r="J186" s="80" t="s">
        <v>1381</v>
      </c>
      <c r="K186" s="415" t="str">
        <f t="shared" si="20"/>
        <v xml:space="preserve">- </v>
      </c>
      <c r="L186" s="80" t="s">
        <v>1381</v>
      </c>
      <c r="M186" s="415" t="str">
        <f t="shared" si="21"/>
        <v xml:space="preserve">- </v>
      </c>
      <c r="N186" s="80" t="s">
        <v>1381</v>
      </c>
      <c r="O186" s="415" t="str">
        <f t="shared" si="22"/>
        <v xml:space="preserve">- </v>
      </c>
      <c r="P186" s="792" t="s">
        <v>1381</v>
      </c>
      <c r="Q186" s="793" t="str">
        <f t="shared" si="23"/>
        <v xml:space="preserve">- </v>
      </c>
      <c r="R186" s="692" t="str">
        <f t="shared" si="24"/>
        <v xml:space="preserve">- </v>
      </c>
      <c r="S186" s="759" t="str">
        <f t="shared" si="24"/>
        <v xml:space="preserve">- </v>
      </c>
    </row>
    <row r="187" spans="1:19">
      <c r="A187" s="1536">
        <f t="shared" si="17"/>
        <v>187</v>
      </c>
      <c r="E187" s="559" t="s">
        <v>64</v>
      </c>
      <c r="F187" s="459"/>
      <c r="G187" s="459"/>
      <c r="H187" s="80">
        <v>28100</v>
      </c>
      <c r="I187" s="415">
        <f t="shared" si="19"/>
        <v>23</v>
      </c>
      <c r="J187" s="80">
        <v>27200</v>
      </c>
      <c r="K187" s="415">
        <f t="shared" si="20"/>
        <v>23.15</v>
      </c>
      <c r="L187" s="80">
        <v>27400</v>
      </c>
      <c r="M187" s="415">
        <f t="shared" si="21"/>
        <v>23.91</v>
      </c>
      <c r="N187" s="80">
        <v>26800</v>
      </c>
      <c r="O187" s="415">
        <f t="shared" si="22"/>
        <v>23.84</v>
      </c>
      <c r="P187" s="792">
        <v>25500</v>
      </c>
      <c r="Q187" s="793">
        <f t="shared" si="23"/>
        <v>22.33</v>
      </c>
      <c r="R187" s="692">
        <f t="shared" si="24"/>
        <v>-1300</v>
      </c>
      <c r="S187" s="759">
        <f t="shared" si="24"/>
        <v>-1.5100000000000016</v>
      </c>
    </row>
    <row r="188" spans="1:19">
      <c r="A188" s="1536">
        <f t="shared" si="17"/>
        <v>188</v>
      </c>
      <c r="E188" s="785" t="s">
        <v>389</v>
      </c>
      <c r="F188" s="459"/>
      <c r="G188" s="459"/>
      <c r="H188" s="80">
        <v>122200</v>
      </c>
      <c r="I188" s="415">
        <f t="shared" si="19"/>
        <v>100</v>
      </c>
      <c r="J188" s="80">
        <v>117500</v>
      </c>
      <c r="K188" s="415">
        <f t="shared" si="20"/>
        <v>100</v>
      </c>
      <c r="L188" s="80">
        <v>114600</v>
      </c>
      <c r="M188" s="415">
        <f t="shared" si="21"/>
        <v>100</v>
      </c>
      <c r="N188" s="80">
        <v>112400</v>
      </c>
      <c r="O188" s="415">
        <f t="shared" si="22"/>
        <v>100</v>
      </c>
      <c r="P188" s="792">
        <v>114200</v>
      </c>
      <c r="Q188" s="793">
        <f t="shared" si="23"/>
        <v>100</v>
      </c>
      <c r="R188" s="692">
        <f t="shared" si="24"/>
        <v>1800</v>
      </c>
      <c r="S188" s="759" t="str">
        <f t="shared" si="24"/>
        <v xml:space="preserve">- </v>
      </c>
    </row>
    <row r="189" spans="1:19">
      <c r="A189" s="1536">
        <f t="shared" si="17"/>
        <v>189</v>
      </c>
      <c r="E189" s="559" t="s">
        <v>383</v>
      </c>
      <c r="F189" s="459"/>
      <c r="G189" s="459"/>
      <c r="H189" s="80" t="s">
        <v>1381</v>
      </c>
      <c r="I189" s="415" t="str">
        <f t="shared" si="19"/>
        <v xml:space="preserve">- </v>
      </c>
      <c r="J189" s="80" t="s">
        <v>1381</v>
      </c>
      <c r="K189" s="415" t="str">
        <f t="shared" si="20"/>
        <v xml:space="preserve">- </v>
      </c>
      <c r="L189" s="80" t="s">
        <v>1381</v>
      </c>
      <c r="M189" s="415" t="str">
        <f t="shared" si="21"/>
        <v xml:space="preserve">- </v>
      </c>
      <c r="N189" s="80" t="s">
        <v>1381</v>
      </c>
      <c r="O189" s="415" t="str">
        <f t="shared" si="22"/>
        <v xml:space="preserve">- </v>
      </c>
      <c r="P189" s="792" t="s">
        <v>1381</v>
      </c>
      <c r="Q189" s="793" t="str">
        <f t="shared" si="23"/>
        <v xml:space="preserve">- </v>
      </c>
      <c r="R189" s="692" t="str">
        <f t="shared" si="24"/>
        <v xml:space="preserve">- </v>
      </c>
      <c r="S189" s="759" t="str">
        <f t="shared" si="24"/>
        <v xml:space="preserve">- </v>
      </c>
    </row>
    <row r="190" spans="1:19">
      <c r="A190" s="1536">
        <f t="shared" si="17"/>
        <v>190</v>
      </c>
      <c r="E190" s="559" t="s">
        <v>308</v>
      </c>
      <c r="F190" s="459"/>
      <c r="G190" s="459"/>
      <c r="H190" s="80" t="s">
        <v>1381</v>
      </c>
      <c r="I190" s="415" t="str">
        <f t="shared" si="19"/>
        <v xml:space="preserve">- </v>
      </c>
      <c r="J190" s="80" t="s">
        <v>1381</v>
      </c>
      <c r="K190" s="415" t="str">
        <f t="shared" si="20"/>
        <v xml:space="preserve">- </v>
      </c>
      <c r="L190" s="80" t="s">
        <v>1381</v>
      </c>
      <c r="M190" s="415" t="str">
        <f t="shared" si="21"/>
        <v xml:space="preserve">- </v>
      </c>
      <c r="N190" s="80" t="s">
        <v>1381</v>
      </c>
      <c r="O190" s="415" t="str">
        <f t="shared" si="22"/>
        <v xml:space="preserve">- </v>
      </c>
      <c r="P190" s="792" t="s">
        <v>1381</v>
      </c>
      <c r="Q190" s="793" t="str">
        <f t="shared" si="23"/>
        <v xml:space="preserve">- </v>
      </c>
      <c r="R190" s="692" t="str">
        <f t="shared" si="24"/>
        <v xml:space="preserve">- </v>
      </c>
      <c r="S190" s="759" t="str">
        <f t="shared" si="24"/>
        <v xml:space="preserve">- </v>
      </c>
    </row>
    <row r="191" spans="1:19">
      <c r="A191" s="1536">
        <f t="shared" si="17"/>
        <v>191</v>
      </c>
      <c r="E191" s="559" t="s">
        <v>384</v>
      </c>
      <c r="F191" s="459"/>
      <c r="G191" s="459"/>
      <c r="H191" s="80" t="s">
        <v>1381</v>
      </c>
      <c r="I191" s="415" t="str">
        <f t="shared" si="19"/>
        <v xml:space="preserve">- </v>
      </c>
      <c r="J191" s="80" t="s">
        <v>1381</v>
      </c>
      <c r="K191" s="415" t="str">
        <f t="shared" si="20"/>
        <v xml:space="preserve">- </v>
      </c>
      <c r="L191" s="80" t="s">
        <v>1381</v>
      </c>
      <c r="M191" s="415" t="str">
        <f t="shared" si="21"/>
        <v xml:space="preserve">- </v>
      </c>
      <c r="N191" s="80" t="s">
        <v>1381</v>
      </c>
      <c r="O191" s="415" t="str">
        <f t="shared" si="22"/>
        <v xml:space="preserve">- </v>
      </c>
      <c r="P191" s="792" t="s">
        <v>1381</v>
      </c>
      <c r="Q191" s="793" t="str">
        <f t="shared" si="23"/>
        <v xml:space="preserve">- </v>
      </c>
      <c r="R191" s="692" t="str">
        <f t="shared" si="24"/>
        <v xml:space="preserve">- </v>
      </c>
      <c r="S191" s="759" t="str">
        <f t="shared" si="24"/>
        <v xml:space="preserve">- </v>
      </c>
    </row>
    <row r="192" spans="1:19">
      <c r="A192" s="1536">
        <f t="shared" si="17"/>
        <v>192</v>
      </c>
      <c r="E192" s="559" t="s">
        <v>64</v>
      </c>
      <c r="F192" s="459"/>
      <c r="G192" s="459"/>
      <c r="H192" s="80" t="s">
        <v>1381</v>
      </c>
      <c r="I192" s="415" t="str">
        <f t="shared" si="19"/>
        <v xml:space="preserve">- </v>
      </c>
      <c r="J192" s="80" t="s">
        <v>1381</v>
      </c>
      <c r="K192" s="415" t="str">
        <f t="shared" si="20"/>
        <v xml:space="preserve">- </v>
      </c>
      <c r="L192" s="80" t="s">
        <v>1381</v>
      </c>
      <c r="M192" s="415" t="str">
        <f t="shared" si="21"/>
        <v xml:space="preserve">- </v>
      </c>
      <c r="N192" s="80" t="s">
        <v>1381</v>
      </c>
      <c r="O192" s="415" t="str">
        <f t="shared" si="22"/>
        <v xml:space="preserve">- </v>
      </c>
      <c r="P192" s="792" t="s">
        <v>1381</v>
      </c>
      <c r="Q192" s="793" t="str">
        <f t="shared" si="23"/>
        <v xml:space="preserve">- </v>
      </c>
      <c r="R192" s="692" t="str">
        <f t="shared" si="24"/>
        <v xml:space="preserve">- </v>
      </c>
      <c r="S192" s="759" t="str">
        <f t="shared" si="24"/>
        <v xml:space="preserve">- </v>
      </c>
    </row>
    <row r="193" spans="1:19">
      <c r="A193" s="1536">
        <f t="shared" si="17"/>
        <v>193</v>
      </c>
      <c r="E193" s="785" t="s">
        <v>385</v>
      </c>
      <c r="F193" s="459"/>
      <c r="G193" s="459"/>
      <c r="H193" s="80" t="s">
        <v>1381</v>
      </c>
      <c r="I193" s="415" t="str">
        <f t="shared" si="19"/>
        <v xml:space="preserve">- </v>
      </c>
      <c r="J193" s="80" t="s">
        <v>1381</v>
      </c>
      <c r="K193" s="415" t="str">
        <f t="shared" si="20"/>
        <v xml:space="preserve">- </v>
      </c>
      <c r="L193" s="80" t="s">
        <v>1381</v>
      </c>
      <c r="M193" s="415" t="str">
        <f t="shared" si="21"/>
        <v xml:space="preserve">- </v>
      </c>
      <c r="N193" s="80" t="s">
        <v>1381</v>
      </c>
      <c r="O193" s="415" t="str">
        <f t="shared" si="22"/>
        <v xml:space="preserve">- </v>
      </c>
      <c r="P193" s="792" t="s">
        <v>1381</v>
      </c>
      <c r="Q193" s="793" t="str">
        <f t="shared" si="23"/>
        <v xml:space="preserve">- </v>
      </c>
      <c r="R193" s="692" t="str">
        <f t="shared" si="24"/>
        <v xml:space="preserve">- </v>
      </c>
      <c r="S193" s="759" t="str">
        <f t="shared" si="24"/>
        <v xml:space="preserve">- </v>
      </c>
    </row>
    <row r="194" spans="1:19">
      <c r="A194" s="1536">
        <f t="shared" si="17"/>
        <v>194</v>
      </c>
      <c r="E194" s="786" t="s">
        <v>386</v>
      </c>
      <c r="F194" s="461"/>
      <c r="G194" s="461"/>
      <c r="H194" s="89">
        <v>122200</v>
      </c>
      <c r="I194" s="416">
        <f t="shared" si="19"/>
        <v>100</v>
      </c>
      <c r="J194" s="89">
        <v>117500</v>
      </c>
      <c r="K194" s="416">
        <f t="shared" si="20"/>
        <v>100</v>
      </c>
      <c r="L194" s="89">
        <v>114600</v>
      </c>
      <c r="M194" s="416">
        <f t="shared" si="21"/>
        <v>100</v>
      </c>
      <c r="N194" s="89">
        <v>112400</v>
      </c>
      <c r="O194" s="416">
        <f t="shared" si="22"/>
        <v>100</v>
      </c>
      <c r="P194" s="794">
        <v>114200</v>
      </c>
      <c r="Q194" s="795">
        <f t="shared" si="23"/>
        <v>100</v>
      </c>
      <c r="R194" s="713">
        <f t="shared" si="24"/>
        <v>1800</v>
      </c>
      <c r="S194" s="762" t="str">
        <f t="shared" si="24"/>
        <v xml:space="preserve">- </v>
      </c>
    </row>
    <row r="195" spans="1:19">
      <c r="A195" s="1536">
        <f t="shared" ref="A195:A258" si="25">A194+1</f>
        <v>195</v>
      </c>
    </row>
    <row r="196" spans="1:19" ht="18.75">
      <c r="A196" s="1536">
        <f t="shared" si="25"/>
        <v>196</v>
      </c>
      <c r="D196" s="1073">
        <f>D127+1</f>
        <v>7</v>
      </c>
      <c r="E196" s="687" t="s">
        <v>519</v>
      </c>
      <c r="F196" s="770"/>
      <c r="N196" s="291" t="s">
        <v>498</v>
      </c>
    </row>
    <row r="197" spans="1:19" ht="14.25">
      <c r="A197" s="1536">
        <f t="shared" si="25"/>
        <v>197</v>
      </c>
      <c r="E197" s="771"/>
      <c r="F197" s="770"/>
      <c r="G197" s="770"/>
      <c r="H197" s="615">
        <v>201903</v>
      </c>
      <c r="I197" s="615">
        <v>202003</v>
      </c>
      <c r="J197" s="615">
        <v>202103</v>
      </c>
      <c r="K197" s="615">
        <v>202203</v>
      </c>
      <c r="L197" s="1189">
        <v>202303</v>
      </c>
      <c r="M197" s="1191" t="s">
        <v>493</v>
      </c>
      <c r="N197" s="1200"/>
    </row>
    <row r="198" spans="1:19" ht="14.25">
      <c r="A198" s="1536">
        <f t="shared" si="25"/>
        <v>198</v>
      </c>
      <c r="E198" s="771"/>
      <c r="F198" s="770"/>
      <c r="G198" s="770"/>
      <c r="H198" s="616" t="s">
        <v>1417</v>
      </c>
      <c r="I198" s="616" t="s">
        <v>1418</v>
      </c>
      <c r="J198" s="616" t="s">
        <v>1415</v>
      </c>
      <c r="K198" s="616" t="s">
        <v>1412</v>
      </c>
      <c r="L198" s="1190" t="s">
        <v>1380</v>
      </c>
      <c r="M198" s="1192" t="s">
        <v>499</v>
      </c>
      <c r="N198" s="1201" t="s">
        <v>500</v>
      </c>
    </row>
    <row r="199" spans="1:19" ht="14.25">
      <c r="A199" s="1536">
        <f t="shared" si="25"/>
        <v>199</v>
      </c>
      <c r="E199" s="771"/>
      <c r="F199" s="770"/>
      <c r="G199" s="770"/>
      <c r="H199" s="2">
        <v>23</v>
      </c>
      <c r="I199" s="2">
        <v>8</v>
      </c>
      <c r="J199" s="2">
        <v>23</v>
      </c>
      <c r="K199" s="2">
        <v>115</v>
      </c>
      <c r="L199" s="2">
        <v>122</v>
      </c>
      <c r="M199" s="2"/>
    </row>
    <row r="200" spans="1:19">
      <c r="A200" s="1536">
        <f t="shared" si="25"/>
        <v>200</v>
      </c>
      <c r="E200" s="635" t="s">
        <v>519</v>
      </c>
      <c r="F200" s="457"/>
      <c r="G200" s="457"/>
      <c r="H200" s="772">
        <f>IF(SUM(H203)=0,"- ",IF(SUM(H201)=0,"- ",H201-H203))</f>
        <v>22409</v>
      </c>
      <c r="I200" s="772">
        <f t="shared" ref="I200:L200" si="26">IF(SUM(I203)=0,"- ",IF(SUM(I201)=0,"- ",I201-I203))</f>
        <v>22634</v>
      </c>
      <c r="J200" s="772">
        <f t="shared" si="26"/>
        <v>26148</v>
      </c>
      <c r="K200" s="772">
        <f t="shared" si="26"/>
        <v>27437</v>
      </c>
      <c r="L200" s="773">
        <f t="shared" si="26"/>
        <v>28511</v>
      </c>
      <c r="M200" s="755">
        <f t="shared" ref="M200:M203" si="27">IF(SUM(L200)-SUM(K200)=0,"- ",SUM(L200)-SUM(K200))</f>
        <v>1074</v>
      </c>
      <c r="N200" s="756">
        <f t="shared" ref="N200:N203" si="28">IF(SUM(K200)=0,"- ",ROUND(M200/K200*100,2))</f>
        <v>3.91</v>
      </c>
    </row>
    <row r="201" spans="1:19">
      <c r="A201" s="1536">
        <f t="shared" si="25"/>
        <v>201</v>
      </c>
      <c r="E201" s="635" t="s">
        <v>520</v>
      </c>
      <c r="F201" s="459"/>
      <c r="G201" s="459"/>
      <c r="H201" s="774">
        <v>42830</v>
      </c>
      <c r="I201" s="774">
        <v>43235</v>
      </c>
      <c r="J201" s="774">
        <v>45013</v>
      </c>
      <c r="K201" s="774">
        <v>46303</v>
      </c>
      <c r="L201" s="775">
        <v>48970</v>
      </c>
      <c r="M201" s="758">
        <f t="shared" si="27"/>
        <v>2667</v>
      </c>
      <c r="N201" s="759">
        <f t="shared" si="28"/>
        <v>5.76</v>
      </c>
    </row>
    <row r="202" spans="1:19">
      <c r="A202" s="1536">
        <f t="shared" si="25"/>
        <v>202</v>
      </c>
      <c r="E202" s="565" t="s">
        <v>521</v>
      </c>
      <c r="F202" s="459"/>
      <c r="G202" s="459"/>
      <c r="H202" s="774">
        <v>9300</v>
      </c>
      <c r="I202" s="774">
        <v>7700</v>
      </c>
      <c r="J202" s="774">
        <v>8100</v>
      </c>
      <c r="K202" s="774">
        <v>7100</v>
      </c>
      <c r="L202" s="775">
        <v>6300</v>
      </c>
      <c r="M202" s="758">
        <f t="shared" si="27"/>
        <v>-800</v>
      </c>
      <c r="N202" s="759">
        <f t="shared" si="28"/>
        <v>-11.27</v>
      </c>
    </row>
    <row r="203" spans="1:19">
      <c r="A203" s="1536">
        <f t="shared" si="25"/>
        <v>203</v>
      </c>
      <c r="E203" s="68" t="s">
        <v>522</v>
      </c>
      <c r="F203" s="461"/>
      <c r="G203" s="461"/>
      <c r="H203" s="796">
        <v>20421</v>
      </c>
      <c r="I203" s="796">
        <v>20601</v>
      </c>
      <c r="J203" s="796">
        <v>18865</v>
      </c>
      <c r="K203" s="796">
        <v>18866</v>
      </c>
      <c r="L203" s="797">
        <v>20459</v>
      </c>
      <c r="M203" s="798">
        <f t="shared" si="27"/>
        <v>1593</v>
      </c>
      <c r="N203" s="762">
        <f t="shared" si="28"/>
        <v>8.44</v>
      </c>
    </row>
    <row r="204" spans="1:19">
      <c r="A204" s="1536">
        <f t="shared" si="25"/>
        <v>204</v>
      </c>
    </row>
    <row r="205" spans="1:19" ht="18.75">
      <c r="A205" s="1536">
        <f t="shared" si="25"/>
        <v>205</v>
      </c>
      <c r="D205" s="1076">
        <f>D196+1</f>
        <v>8</v>
      </c>
      <c r="E205" s="799" t="s">
        <v>523</v>
      </c>
      <c r="F205" s="493"/>
      <c r="G205" s="493"/>
      <c r="Q205" s="738" t="s">
        <v>201</v>
      </c>
    </row>
    <row r="206" spans="1:19" s="2" customFormat="1" ht="12">
      <c r="A206" s="1536">
        <f t="shared" si="25"/>
        <v>206</v>
      </c>
      <c r="B206" s="3"/>
      <c r="C206" s="3"/>
      <c r="D206" s="1074"/>
      <c r="E206" s="739"/>
      <c r="F206" s="508"/>
      <c r="G206" s="508"/>
      <c r="H206" s="505"/>
      <c r="I206" s="615">
        <v>201903</v>
      </c>
      <c r="J206" s="800"/>
      <c r="K206" s="615">
        <v>202003</v>
      </c>
      <c r="L206" s="800"/>
      <c r="M206" s="615">
        <v>202103</v>
      </c>
      <c r="N206" s="800"/>
      <c r="O206" s="615">
        <v>202203</v>
      </c>
      <c r="P206" s="800"/>
      <c r="Q206" s="1189">
        <v>202303</v>
      </c>
    </row>
    <row r="207" spans="1:19" s="2" customFormat="1" ht="12">
      <c r="A207" s="1536">
        <f t="shared" si="25"/>
        <v>207</v>
      </c>
      <c r="B207" s="3"/>
      <c r="C207" s="3"/>
      <c r="D207" s="494"/>
      <c r="E207" s="508"/>
      <c r="F207" s="508"/>
      <c r="G207" s="508"/>
      <c r="H207" s="801" t="s">
        <v>1419</v>
      </c>
      <c r="I207" s="780" t="s">
        <v>1417</v>
      </c>
      <c r="J207" s="802">
        <v>201909</v>
      </c>
      <c r="K207" s="780" t="s">
        <v>1418</v>
      </c>
      <c r="L207" s="802">
        <v>202009</v>
      </c>
      <c r="M207" s="780" t="s">
        <v>1415</v>
      </c>
      <c r="N207" s="802">
        <v>202109</v>
      </c>
      <c r="O207" s="780" t="s">
        <v>1412</v>
      </c>
      <c r="P207" s="802">
        <v>202209</v>
      </c>
      <c r="Q207" s="1203" t="s">
        <v>1380</v>
      </c>
    </row>
    <row r="208" spans="1:19" s="2" customFormat="1" ht="12">
      <c r="A208" s="1536">
        <f t="shared" si="25"/>
        <v>208</v>
      </c>
      <c r="B208" s="3"/>
      <c r="C208" s="3"/>
      <c r="D208" s="494"/>
      <c r="E208" s="508"/>
      <c r="F208" s="508"/>
      <c r="G208" s="508"/>
      <c r="H208" s="803" t="s">
        <v>1420</v>
      </c>
      <c r="I208" s="573" t="s">
        <v>524</v>
      </c>
      <c r="J208" s="804" t="s">
        <v>1421</v>
      </c>
      <c r="K208" s="573" t="s">
        <v>524</v>
      </c>
      <c r="L208" s="804" t="s">
        <v>1422</v>
      </c>
      <c r="M208" s="573" t="s">
        <v>524</v>
      </c>
      <c r="N208" s="804" t="s">
        <v>1423</v>
      </c>
      <c r="O208" s="573" t="s">
        <v>524</v>
      </c>
      <c r="P208" s="804" t="s">
        <v>1426</v>
      </c>
      <c r="Q208" s="1116" t="s">
        <v>524</v>
      </c>
    </row>
    <row r="209" spans="1:17" s="2" customFormat="1">
      <c r="A209" s="1536">
        <f t="shared" si="25"/>
        <v>209</v>
      </c>
      <c r="B209" s="110" t="s">
        <v>79</v>
      </c>
      <c r="C209" s="110" t="s">
        <v>79</v>
      </c>
      <c r="D209" s="742" t="s">
        <v>79</v>
      </c>
      <c r="E209" s="714" t="s">
        <v>525</v>
      </c>
      <c r="F209" s="508"/>
      <c r="G209" s="508"/>
      <c r="I209" s="1236" t="s">
        <v>79</v>
      </c>
      <c r="K209" s="1236" t="s">
        <v>79</v>
      </c>
      <c r="M209" s="1236" t="s">
        <v>79</v>
      </c>
      <c r="O209" s="1236" t="s">
        <v>79</v>
      </c>
      <c r="Q209" s="1236" t="s">
        <v>1393</v>
      </c>
    </row>
    <row r="210" spans="1:17" s="2" customFormat="1" ht="12">
      <c r="A210" s="1536">
        <f t="shared" si="25"/>
        <v>210</v>
      </c>
      <c r="B210" s="110"/>
      <c r="C210" s="110"/>
      <c r="D210" s="742" t="s">
        <v>79</v>
      </c>
      <c r="E210" s="574" t="s">
        <v>526</v>
      </c>
      <c r="F210" s="591"/>
      <c r="G210" s="591"/>
      <c r="H210" s="258"/>
      <c r="I210" s="258">
        <v>194152</v>
      </c>
      <c r="J210" s="258"/>
      <c r="K210" s="258">
        <v>283064</v>
      </c>
      <c r="L210" s="258"/>
      <c r="M210" s="258">
        <v>622300</v>
      </c>
      <c r="N210" s="258"/>
      <c r="O210" s="258">
        <v>926000</v>
      </c>
      <c r="P210" s="258"/>
      <c r="Q210" s="805">
        <v>997700</v>
      </c>
    </row>
    <row r="211" spans="1:17" s="2" customFormat="1" ht="12">
      <c r="A211" s="1536">
        <f t="shared" si="25"/>
        <v>211</v>
      </c>
      <c r="B211" s="110"/>
      <c r="C211" s="110"/>
      <c r="D211" s="742" t="s">
        <v>79</v>
      </c>
      <c r="E211" s="576" t="s">
        <v>293</v>
      </c>
      <c r="F211" s="566"/>
      <c r="G211" s="566"/>
      <c r="H211" s="260"/>
      <c r="I211" s="260">
        <v>41575</v>
      </c>
      <c r="J211" s="260"/>
      <c r="K211" s="260">
        <v>64441</v>
      </c>
      <c r="L211" s="260"/>
      <c r="M211" s="260">
        <v>77182</v>
      </c>
      <c r="N211" s="260"/>
      <c r="O211" s="260">
        <v>255700</v>
      </c>
      <c r="P211" s="260"/>
      <c r="Q211" s="777">
        <v>318700</v>
      </c>
    </row>
    <row r="212" spans="1:17" s="2" customFormat="1" ht="12">
      <c r="A212" s="1536">
        <f t="shared" si="25"/>
        <v>212</v>
      </c>
      <c r="B212" s="110"/>
      <c r="C212" s="110"/>
      <c r="D212" s="742" t="s">
        <v>79</v>
      </c>
      <c r="E212" s="576" t="s">
        <v>294</v>
      </c>
      <c r="F212" s="566"/>
      <c r="G212" s="566"/>
      <c r="H212" s="260"/>
      <c r="I212" s="260">
        <v>3902</v>
      </c>
      <c r="J212" s="260"/>
      <c r="K212" s="260">
        <v>33554</v>
      </c>
      <c r="L212" s="260"/>
      <c r="M212" s="260">
        <v>72624</v>
      </c>
      <c r="N212" s="260"/>
      <c r="O212" s="260">
        <v>33300</v>
      </c>
      <c r="P212" s="260"/>
      <c r="Q212" s="777">
        <v>88400</v>
      </c>
    </row>
    <row r="213" spans="1:17" s="2" customFormat="1" ht="12">
      <c r="A213" s="1536">
        <f t="shared" si="25"/>
        <v>213</v>
      </c>
      <c r="B213" s="110"/>
      <c r="C213" s="110"/>
      <c r="D213" s="742" t="s">
        <v>79</v>
      </c>
      <c r="E213" s="576" t="s">
        <v>295</v>
      </c>
      <c r="F213" s="566"/>
      <c r="G213" s="566"/>
      <c r="H213" s="260"/>
      <c r="I213" s="260">
        <v>148675</v>
      </c>
      <c r="J213" s="260"/>
      <c r="K213" s="260">
        <v>185069</v>
      </c>
      <c r="L213" s="260"/>
      <c r="M213" s="260">
        <v>320209</v>
      </c>
      <c r="N213" s="260"/>
      <c r="O213" s="260">
        <v>492500</v>
      </c>
      <c r="P213" s="260"/>
      <c r="Q213" s="777">
        <v>519700</v>
      </c>
    </row>
    <row r="214" spans="1:17" s="2" customFormat="1" ht="12">
      <c r="A214" s="1536">
        <f t="shared" si="25"/>
        <v>214</v>
      </c>
      <c r="B214" s="110"/>
      <c r="C214" s="110"/>
      <c r="D214" s="742" t="s">
        <v>79</v>
      </c>
      <c r="E214" s="576" t="s">
        <v>296</v>
      </c>
      <c r="F214" s="566"/>
      <c r="G214" s="566"/>
      <c r="H214" s="260"/>
      <c r="I214" s="260" t="s">
        <v>1381</v>
      </c>
      <c r="J214" s="260"/>
      <c r="K214" s="260" t="s">
        <v>1381</v>
      </c>
      <c r="L214" s="260"/>
      <c r="M214" s="260">
        <v>20340</v>
      </c>
      <c r="N214" s="260"/>
      <c r="O214" s="260" t="s">
        <v>1381</v>
      </c>
      <c r="P214" s="260"/>
      <c r="Q214" s="777">
        <v>70700</v>
      </c>
    </row>
    <row r="215" spans="1:17" s="2" customFormat="1" ht="12">
      <c r="A215" s="1536">
        <f t="shared" si="25"/>
        <v>215</v>
      </c>
      <c r="B215" s="110"/>
      <c r="C215" s="110"/>
      <c r="D215" s="742" t="s">
        <v>79</v>
      </c>
      <c r="E215" s="576" t="s">
        <v>64</v>
      </c>
      <c r="F215" s="566"/>
      <c r="G215" s="566"/>
      <c r="H215" s="260"/>
      <c r="I215" s="260" t="s">
        <v>1381</v>
      </c>
      <c r="J215" s="260"/>
      <c r="K215" s="260" t="s">
        <v>1381</v>
      </c>
      <c r="L215" s="260"/>
      <c r="M215" s="260">
        <v>23006</v>
      </c>
      <c r="N215" s="260"/>
      <c r="O215" s="260" t="s">
        <v>1381</v>
      </c>
      <c r="P215" s="260"/>
      <c r="Q215" s="777" t="s">
        <v>1381</v>
      </c>
    </row>
    <row r="216" spans="1:17" s="2" customFormat="1" ht="12">
      <c r="A216" s="1536">
        <f t="shared" si="25"/>
        <v>216</v>
      </c>
      <c r="B216" s="110"/>
      <c r="C216" s="110"/>
      <c r="D216" s="742" t="s">
        <v>79</v>
      </c>
      <c r="E216" s="593" t="s">
        <v>297</v>
      </c>
      <c r="F216" s="567"/>
      <c r="G216" s="567"/>
      <c r="H216" s="255"/>
      <c r="I216" s="255" t="s">
        <v>1381</v>
      </c>
      <c r="J216" s="255"/>
      <c r="K216" s="255" t="s">
        <v>1381</v>
      </c>
      <c r="L216" s="255"/>
      <c r="M216" s="255">
        <v>108900</v>
      </c>
      <c r="N216" s="255"/>
      <c r="O216" s="255">
        <v>144400</v>
      </c>
      <c r="P216" s="255"/>
      <c r="Q216" s="806" t="s">
        <v>1381</v>
      </c>
    </row>
    <row r="217" spans="1:17" s="2" customFormat="1" ht="12">
      <c r="A217" s="1536">
        <f t="shared" si="25"/>
        <v>217</v>
      </c>
      <c r="B217" s="110" t="s">
        <v>79</v>
      </c>
      <c r="C217" s="110" t="s">
        <v>79</v>
      </c>
      <c r="D217" s="742" t="s">
        <v>79</v>
      </c>
      <c r="E217" s="557" t="s">
        <v>298</v>
      </c>
      <c r="F217" s="508"/>
      <c r="G217" s="508"/>
      <c r="H217" s="367"/>
      <c r="I217" s="258">
        <v>914200</v>
      </c>
      <c r="J217" s="258"/>
      <c r="K217" s="258">
        <v>2012200</v>
      </c>
      <c r="L217" s="258"/>
      <c r="M217" s="258">
        <v>5494763</v>
      </c>
      <c r="N217" s="258"/>
      <c r="O217" s="258">
        <v>5524100</v>
      </c>
      <c r="P217" s="258"/>
      <c r="Q217" s="805">
        <v>7412600</v>
      </c>
    </row>
    <row r="218" spans="1:17" s="2" customFormat="1" ht="12">
      <c r="A218" s="1536">
        <f t="shared" si="25"/>
        <v>218</v>
      </c>
      <c r="B218" s="110"/>
      <c r="C218" s="110"/>
      <c r="D218" s="742" t="s">
        <v>79</v>
      </c>
      <c r="E218" s="807" t="s">
        <v>299</v>
      </c>
      <c r="F218" s="567"/>
      <c r="G218" s="567"/>
      <c r="H218" s="255"/>
      <c r="I218" s="255">
        <v>1108352</v>
      </c>
      <c r="J218" s="255"/>
      <c r="K218" s="255">
        <v>2295264</v>
      </c>
      <c r="L218" s="255"/>
      <c r="M218" s="255">
        <v>6117063</v>
      </c>
      <c r="N218" s="255"/>
      <c r="O218" s="255">
        <v>6450100</v>
      </c>
      <c r="P218" s="255"/>
      <c r="Q218" s="806">
        <v>8410300</v>
      </c>
    </row>
    <row r="219" spans="1:17" s="2" customFormat="1">
      <c r="A219" s="1536">
        <f t="shared" si="25"/>
        <v>219</v>
      </c>
      <c r="B219" s="110"/>
      <c r="C219" s="110"/>
      <c r="D219" s="742" t="s">
        <v>79</v>
      </c>
      <c r="E219" s="714" t="s">
        <v>527</v>
      </c>
      <c r="F219" s="508"/>
      <c r="G219" s="508"/>
      <c r="H219" s="2" t="s">
        <v>79</v>
      </c>
      <c r="I219" s="1236" t="s">
        <v>1388</v>
      </c>
      <c r="J219" s="2" t="s">
        <v>79</v>
      </c>
      <c r="K219" s="1236" t="s">
        <v>1388</v>
      </c>
      <c r="M219" s="1236" t="s">
        <v>79</v>
      </c>
      <c r="N219" s="2" t="s">
        <v>1424</v>
      </c>
      <c r="O219" s="1236" t="s">
        <v>79</v>
      </c>
      <c r="P219" s="2" t="s">
        <v>1424</v>
      </c>
      <c r="Q219" s="1236" t="s">
        <v>79</v>
      </c>
    </row>
    <row r="220" spans="1:17" s="2" customFormat="1" ht="12">
      <c r="A220" s="1536">
        <f t="shared" si="25"/>
        <v>220</v>
      </c>
      <c r="B220" s="110"/>
      <c r="C220" s="110"/>
      <c r="D220" s="742" t="s">
        <v>79</v>
      </c>
      <c r="E220" s="574" t="s">
        <v>528</v>
      </c>
      <c r="F220" s="591"/>
      <c r="G220" s="591"/>
      <c r="H220" s="258"/>
      <c r="I220" s="257"/>
      <c r="J220" s="258"/>
      <c r="K220" s="257"/>
      <c r="L220" s="258"/>
      <c r="M220" s="257"/>
      <c r="N220" s="258"/>
      <c r="O220" s="258"/>
      <c r="P220" s="258"/>
      <c r="Q220" s="805"/>
    </row>
    <row r="221" spans="1:17" s="2" customFormat="1" ht="12">
      <c r="A221" s="1536">
        <f t="shared" si="25"/>
        <v>221</v>
      </c>
      <c r="B221" s="110"/>
      <c r="C221" s="110"/>
      <c r="D221" s="742" t="s">
        <v>79</v>
      </c>
      <c r="E221" s="576" t="s">
        <v>293</v>
      </c>
      <c r="F221" s="566"/>
      <c r="G221" s="566"/>
      <c r="H221" s="260">
        <v>39200</v>
      </c>
      <c r="I221" s="259">
        <v>76100</v>
      </c>
      <c r="J221" s="260">
        <v>39400</v>
      </c>
      <c r="K221" s="259">
        <v>94100</v>
      </c>
      <c r="L221" s="260">
        <v>36200</v>
      </c>
      <c r="M221" s="259">
        <v>124000</v>
      </c>
      <c r="N221" s="260">
        <v>73000</v>
      </c>
      <c r="O221" s="260">
        <v>124400</v>
      </c>
      <c r="P221" s="260">
        <v>47800</v>
      </c>
      <c r="Q221" s="777">
        <v>86100</v>
      </c>
    </row>
    <row r="222" spans="1:17" s="2" customFormat="1" ht="12">
      <c r="A222" s="1536">
        <f t="shared" si="25"/>
        <v>222</v>
      </c>
      <c r="B222" s="110"/>
      <c r="C222" s="110"/>
      <c r="D222" s="742" t="s">
        <v>79</v>
      </c>
      <c r="E222" s="576" t="s">
        <v>294</v>
      </c>
      <c r="F222" s="566"/>
      <c r="G222" s="566"/>
      <c r="H222" s="260">
        <v>11700</v>
      </c>
      <c r="I222" s="259" t="s">
        <v>1381</v>
      </c>
      <c r="J222" s="260">
        <v>10100</v>
      </c>
      <c r="K222" s="259" t="s">
        <v>1381</v>
      </c>
      <c r="L222" s="260">
        <v>18500</v>
      </c>
      <c r="M222" s="259" t="s">
        <v>1381</v>
      </c>
      <c r="N222" s="260">
        <v>20600</v>
      </c>
      <c r="O222" s="260" t="s">
        <v>1381</v>
      </c>
      <c r="P222" s="260">
        <v>23900</v>
      </c>
      <c r="Q222" s="777" t="s">
        <v>1381</v>
      </c>
    </row>
    <row r="223" spans="1:17" s="2" customFormat="1" ht="12">
      <c r="A223" s="1536">
        <f t="shared" si="25"/>
        <v>223</v>
      </c>
      <c r="B223" s="110"/>
      <c r="C223" s="110"/>
      <c r="D223" s="742" t="s">
        <v>79</v>
      </c>
      <c r="E223" s="576" t="s">
        <v>295</v>
      </c>
      <c r="F223" s="566"/>
      <c r="G223" s="566"/>
      <c r="H223" s="260" t="s">
        <v>1381</v>
      </c>
      <c r="I223" s="259">
        <v>54000</v>
      </c>
      <c r="J223" s="260" t="s">
        <v>1381</v>
      </c>
      <c r="K223" s="259">
        <v>37200</v>
      </c>
      <c r="L223" s="260" t="s">
        <v>1381</v>
      </c>
      <c r="M223" s="259">
        <v>36500</v>
      </c>
      <c r="N223" s="260" t="s">
        <v>1381</v>
      </c>
      <c r="O223" s="260">
        <v>37900</v>
      </c>
      <c r="P223" s="260" t="s">
        <v>1381</v>
      </c>
      <c r="Q223" s="777">
        <v>66200</v>
      </c>
    </row>
    <row r="224" spans="1:17" s="2" customFormat="1" ht="12">
      <c r="A224" s="1536">
        <f t="shared" si="25"/>
        <v>224</v>
      </c>
      <c r="B224" s="110"/>
      <c r="C224" s="110"/>
      <c r="D224" s="742" t="s">
        <v>79</v>
      </c>
      <c r="E224" s="576" t="s">
        <v>296</v>
      </c>
      <c r="F224" s="566"/>
      <c r="G224" s="566"/>
      <c r="H224" s="260" t="s">
        <v>1381</v>
      </c>
      <c r="I224" s="259" t="s">
        <v>1381</v>
      </c>
      <c r="J224" s="260" t="s">
        <v>1381</v>
      </c>
      <c r="K224" s="259" t="s">
        <v>1381</v>
      </c>
      <c r="L224" s="260" t="s">
        <v>1381</v>
      </c>
      <c r="M224" s="259" t="s">
        <v>1381</v>
      </c>
      <c r="N224" s="260" t="s">
        <v>1381</v>
      </c>
      <c r="O224" s="260" t="s">
        <v>1381</v>
      </c>
      <c r="P224" s="260" t="s">
        <v>1381</v>
      </c>
      <c r="Q224" s="777" t="s">
        <v>1381</v>
      </c>
    </row>
    <row r="225" spans="1:17" s="2" customFormat="1" ht="12">
      <c r="A225" s="1536">
        <f t="shared" si="25"/>
        <v>225</v>
      </c>
      <c r="B225" s="110"/>
      <c r="C225" s="110"/>
      <c r="D225" s="742" t="s">
        <v>79</v>
      </c>
      <c r="E225" s="576" t="s">
        <v>64</v>
      </c>
      <c r="F225" s="566"/>
      <c r="G225" s="566"/>
      <c r="H225" s="260" t="s">
        <v>1381</v>
      </c>
      <c r="I225" s="259" t="s">
        <v>1381</v>
      </c>
      <c r="J225" s="260" t="s">
        <v>1381</v>
      </c>
      <c r="K225" s="259" t="s">
        <v>1381</v>
      </c>
      <c r="L225" s="260" t="s">
        <v>1381</v>
      </c>
      <c r="M225" s="259" t="s">
        <v>1381</v>
      </c>
      <c r="N225" s="260" t="s">
        <v>1381</v>
      </c>
      <c r="O225" s="260">
        <v>22000</v>
      </c>
      <c r="P225" s="260" t="s">
        <v>1381</v>
      </c>
      <c r="Q225" s="777">
        <v>6000</v>
      </c>
    </row>
    <row r="226" spans="1:17" s="2" customFormat="1" ht="12">
      <c r="A226" s="1536">
        <f t="shared" si="25"/>
        <v>226</v>
      </c>
      <c r="B226" s="110"/>
      <c r="C226" s="110"/>
      <c r="D226" s="742" t="s">
        <v>79</v>
      </c>
      <c r="E226" s="593" t="s">
        <v>297</v>
      </c>
      <c r="F226" s="567"/>
      <c r="G226" s="567"/>
      <c r="H226" s="255" t="s">
        <v>1381</v>
      </c>
      <c r="I226" s="262">
        <v>122300</v>
      </c>
      <c r="J226" s="255" t="s">
        <v>1381</v>
      </c>
      <c r="K226" s="262">
        <v>132300</v>
      </c>
      <c r="L226" s="255" t="s">
        <v>1381</v>
      </c>
      <c r="M226" s="262">
        <v>168000</v>
      </c>
      <c r="N226" s="255" t="s">
        <v>1381</v>
      </c>
      <c r="O226" s="255">
        <v>116000</v>
      </c>
      <c r="P226" s="255" t="s">
        <v>1381</v>
      </c>
      <c r="Q226" s="806">
        <v>48300</v>
      </c>
    </row>
    <row r="227" spans="1:17" s="2" customFormat="1">
      <c r="A227" s="1536">
        <f t="shared" si="25"/>
        <v>227</v>
      </c>
      <c r="B227" s="110"/>
      <c r="C227" s="110"/>
      <c r="D227" s="742" t="s">
        <v>79</v>
      </c>
      <c r="E227" s="808" t="s">
        <v>529</v>
      </c>
      <c r="F227" s="508"/>
      <c r="G227" s="508"/>
      <c r="H227" s="1274" t="s">
        <v>79</v>
      </c>
      <c r="I227" s="1274" t="s">
        <v>1388</v>
      </c>
      <c r="J227" s="1274" t="s">
        <v>79</v>
      </c>
      <c r="K227" s="1274" t="s">
        <v>1388</v>
      </c>
      <c r="L227" s="1274"/>
      <c r="M227" s="1274" t="s">
        <v>1388</v>
      </c>
      <c r="N227" s="1274" t="s">
        <v>1425</v>
      </c>
      <c r="O227" s="1274" t="s">
        <v>1388</v>
      </c>
      <c r="P227" s="1274" t="s">
        <v>1425</v>
      </c>
      <c r="Q227" s="1274" t="s">
        <v>1393</v>
      </c>
    </row>
    <row r="228" spans="1:17" s="2" customFormat="1" ht="12">
      <c r="A228" s="1536">
        <f t="shared" si="25"/>
        <v>228</v>
      </c>
      <c r="B228" s="110"/>
      <c r="C228" s="110"/>
      <c r="D228" s="742" t="s">
        <v>79</v>
      </c>
      <c r="E228" s="574" t="s">
        <v>530</v>
      </c>
      <c r="F228" s="591"/>
      <c r="G228" s="591"/>
      <c r="H228" s="258">
        <v>4800</v>
      </c>
      <c r="I228" s="257">
        <v>9300</v>
      </c>
      <c r="J228" s="258">
        <v>3600</v>
      </c>
      <c r="K228" s="257">
        <v>7700</v>
      </c>
      <c r="L228" s="258">
        <v>8700</v>
      </c>
      <c r="M228" s="257">
        <v>8100</v>
      </c>
      <c r="N228" s="258">
        <v>4000</v>
      </c>
      <c r="O228" s="258">
        <v>7100</v>
      </c>
      <c r="P228" s="258">
        <v>3100</v>
      </c>
      <c r="Q228" s="805">
        <v>6300</v>
      </c>
    </row>
    <row r="229" spans="1:17" s="2" customFormat="1" ht="12">
      <c r="A229" s="1536">
        <f t="shared" si="25"/>
        <v>229</v>
      </c>
      <c r="B229" s="110"/>
      <c r="C229" s="110"/>
      <c r="D229" s="742" t="s">
        <v>79</v>
      </c>
      <c r="E229" s="576" t="s">
        <v>531</v>
      </c>
      <c r="F229" s="566"/>
      <c r="G229" s="566"/>
      <c r="H229" s="260">
        <v>1600</v>
      </c>
      <c r="I229" s="259">
        <v>3000</v>
      </c>
      <c r="J229" s="260">
        <v>1300</v>
      </c>
      <c r="K229" s="259">
        <v>2900</v>
      </c>
      <c r="L229" s="260">
        <v>1300</v>
      </c>
      <c r="M229" s="259">
        <v>3800</v>
      </c>
      <c r="N229" s="260">
        <v>2200</v>
      </c>
      <c r="O229" s="260">
        <v>3700</v>
      </c>
      <c r="P229" s="260">
        <v>1300</v>
      </c>
      <c r="Q229" s="777">
        <v>2500</v>
      </c>
    </row>
    <row r="230" spans="1:17" s="2" customFormat="1" ht="12">
      <c r="A230" s="1536">
        <f t="shared" si="25"/>
        <v>230</v>
      </c>
      <c r="B230" s="110"/>
      <c r="C230" s="110"/>
      <c r="D230" s="742" t="s">
        <v>79</v>
      </c>
      <c r="E230" s="576" t="s">
        <v>294</v>
      </c>
      <c r="F230" s="566"/>
      <c r="G230" s="566"/>
      <c r="H230" s="260" t="s">
        <v>1381</v>
      </c>
      <c r="I230" s="259" t="s">
        <v>1381</v>
      </c>
      <c r="J230" s="260" t="s">
        <v>1381</v>
      </c>
      <c r="K230" s="259" t="s">
        <v>1381</v>
      </c>
      <c r="L230" s="260" t="s">
        <v>1381</v>
      </c>
      <c r="M230" s="259" t="s">
        <v>1381</v>
      </c>
      <c r="N230" s="260" t="s">
        <v>1381</v>
      </c>
      <c r="O230" s="260" t="s">
        <v>1381</v>
      </c>
      <c r="P230" s="260" t="s">
        <v>1381</v>
      </c>
      <c r="Q230" s="777" t="s">
        <v>1381</v>
      </c>
    </row>
    <row r="231" spans="1:17" s="2" customFormat="1" ht="12">
      <c r="A231" s="1536">
        <f t="shared" si="25"/>
        <v>231</v>
      </c>
      <c r="B231" s="110"/>
      <c r="C231" s="110"/>
      <c r="D231" s="742" t="s">
        <v>79</v>
      </c>
      <c r="E231" s="576" t="s">
        <v>532</v>
      </c>
      <c r="F231" s="566"/>
      <c r="G231" s="566"/>
      <c r="H231" s="260">
        <v>2900</v>
      </c>
      <c r="I231" s="259">
        <v>5500</v>
      </c>
      <c r="J231" s="260">
        <v>2100</v>
      </c>
      <c r="K231" s="259">
        <v>4300</v>
      </c>
      <c r="L231" s="260">
        <v>1700</v>
      </c>
      <c r="M231" s="259">
        <v>3300</v>
      </c>
      <c r="N231" s="260">
        <v>1300</v>
      </c>
      <c r="O231" s="260">
        <v>2500</v>
      </c>
      <c r="P231" s="260">
        <v>1500</v>
      </c>
      <c r="Q231" s="777">
        <v>3100</v>
      </c>
    </row>
    <row r="232" spans="1:17" s="2" customFormat="1" ht="12">
      <c r="A232" s="1536">
        <f t="shared" si="25"/>
        <v>232</v>
      </c>
      <c r="B232" s="110"/>
      <c r="C232" s="110"/>
      <c r="D232" s="742" t="s">
        <v>79</v>
      </c>
      <c r="E232" s="576" t="s">
        <v>296</v>
      </c>
      <c r="F232" s="566"/>
      <c r="G232" s="566"/>
      <c r="H232" s="260" t="s">
        <v>1381</v>
      </c>
      <c r="I232" s="259" t="s">
        <v>1381</v>
      </c>
      <c r="J232" s="260" t="s">
        <v>1381</v>
      </c>
      <c r="K232" s="259" t="s">
        <v>1381</v>
      </c>
      <c r="L232" s="260" t="s">
        <v>1381</v>
      </c>
      <c r="M232" s="259" t="s">
        <v>1381</v>
      </c>
      <c r="N232" s="260" t="s">
        <v>1381</v>
      </c>
      <c r="O232" s="260" t="s">
        <v>1381</v>
      </c>
      <c r="P232" s="260" t="s">
        <v>1381</v>
      </c>
      <c r="Q232" s="777" t="s">
        <v>1381</v>
      </c>
    </row>
    <row r="233" spans="1:17" s="2" customFormat="1" ht="12">
      <c r="A233" s="1536">
        <f t="shared" si="25"/>
        <v>233</v>
      </c>
      <c r="B233" s="110"/>
      <c r="C233" s="110"/>
      <c r="D233" s="742" t="s">
        <v>79</v>
      </c>
      <c r="E233" s="576" t="s">
        <v>64</v>
      </c>
      <c r="F233" s="566"/>
      <c r="G233" s="566"/>
      <c r="H233" s="260">
        <v>300</v>
      </c>
      <c r="I233" s="259">
        <v>600</v>
      </c>
      <c r="J233" s="260">
        <v>200</v>
      </c>
      <c r="K233" s="259">
        <v>600</v>
      </c>
      <c r="L233" s="260">
        <v>5700</v>
      </c>
      <c r="M233" s="259">
        <v>700</v>
      </c>
      <c r="N233" s="260">
        <v>300</v>
      </c>
      <c r="O233" s="260">
        <v>600</v>
      </c>
      <c r="P233" s="260">
        <v>200</v>
      </c>
      <c r="Q233" s="777">
        <v>400</v>
      </c>
    </row>
    <row r="234" spans="1:17">
      <c r="A234" s="1536">
        <f t="shared" si="25"/>
        <v>234</v>
      </c>
      <c r="E234" s="576" t="s">
        <v>297</v>
      </c>
      <c r="F234" s="566"/>
      <c r="G234" s="566"/>
      <c r="H234" s="260"/>
      <c r="I234" s="259" t="s">
        <v>1381</v>
      </c>
      <c r="J234" s="260" t="s">
        <v>1381</v>
      </c>
      <c r="K234" s="259" t="s">
        <v>1381</v>
      </c>
      <c r="L234" s="260" t="s">
        <v>1381</v>
      </c>
      <c r="M234" s="259" t="s">
        <v>1381</v>
      </c>
      <c r="N234" s="260" t="s">
        <v>1381</v>
      </c>
      <c r="O234" s="260" t="s">
        <v>1381</v>
      </c>
      <c r="P234" s="260" t="s">
        <v>1381</v>
      </c>
      <c r="Q234" s="777" t="s">
        <v>1381</v>
      </c>
    </row>
    <row r="235" spans="1:17">
      <c r="A235" s="1536">
        <f t="shared" si="25"/>
        <v>235</v>
      </c>
      <c r="E235" s="608" t="s">
        <v>533</v>
      </c>
      <c r="F235" s="567"/>
      <c r="G235" s="567"/>
      <c r="H235" s="726">
        <v>18.66</v>
      </c>
      <c r="I235" s="809">
        <v>17.97</v>
      </c>
      <c r="J235" s="726">
        <v>13.95</v>
      </c>
      <c r="K235" s="809">
        <v>14.62</v>
      </c>
      <c r="L235" s="726">
        <v>33.76</v>
      </c>
      <c r="M235" s="809">
        <v>14.7</v>
      </c>
      <c r="N235" s="726">
        <v>14.19</v>
      </c>
      <c r="O235" s="726">
        <v>12.47</v>
      </c>
      <c r="P235" s="726">
        <v>10.7</v>
      </c>
      <c r="Q235" s="750">
        <v>10.48</v>
      </c>
    </row>
    <row r="236" spans="1:17">
      <c r="A236" s="1536">
        <f t="shared" si="25"/>
        <v>236</v>
      </c>
    </row>
    <row r="237" spans="1:17" ht="18.75">
      <c r="A237" s="1536">
        <f t="shared" si="25"/>
        <v>237</v>
      </c>
      <c r="D237" s="1076">
        <f>D205+1</f>
        <v>9</v>
      </c>
      <c r="E237" s="799" t="s">
        <v>534</v>
      </c>
      <c r="N237" s="291" t="s">
        <v>498</v>
      </c>
    </row>
    <row r="238" spans="1:17">
      <c r="A238" s="1536">
        <f t="shared" si="25"/>
        <v>238</v>
      </c>
      <c r="H238" s="615">
        <v>201903</v>
      </c>
      <c r="I238" s="615">
        <v>202003</v>
      </c>
      <c r="J238" s="615">
        <v>202103</v>
      </c>
      <c r="K238" s="615">
        <v>202203</v>
      </c>
      <c r="L238" s="1189">
        <v>202303</v>
      </c>
      <c r="M238" s="1191" t="s">
        <v>535</v>
      </c>
      <c r="N238" s="1191"/>
    </row>
    <row r="239" spans="1:17">
      <c r="A239" s="1536">
        <f t="shared" si="25"/>
        <v>239</v>
      </c>
      <c r="H239" s="616" t="s">
        <v>1417</v>
      </c>
      <c r="I239" s="616" t="s">
        <v>1418</v>
      </c>
      <c r="J239" s="616" t="s">
        <v>1415</v>
      </c>
      <c r="K239" s="616" t="s">
        <v>1412</v>
      </c>
      <c r="L239" s="1190" t="s">
        <v>1380</v>
      </c>
      <c r="M239" s="1192" t="s">
        <v>536</v>
      </c>
      <c r="N239" s="1192" t="s">
        <v>537</v>
      </c>
    </row>
    <row r="240" spans="1:17">
      <c r="A240" s="1536">
        <f t="shared" si="25"/>
        <v>240</v>
      </c>
      <c r="H240" s="780" t="s">
        <v>1381</v>
      </c>
      <c r="I240" s="780" t="s">
        <v>1381</v>
      </c>
      <c r="J240" s="780" t="s">
        <v>1381</v>
      </c>
      <c r="K240" s="780" t="s">
        <v>1381</v>
      </c>
      <c r="L240" s="780" t="s">
        <v>1406</v>
      </c>
      <c r="M240" s="3"/>
      <c r="N240" s="3"/>
    </row>
    <row r="241" spans="1:14">
      <c r="A241" s="1536">
        <f t="shared" si="25"/>
        <v>241</v>
      </c>
      <c r="E241" s="810" t="s">
        <v>538</v>
      </c>
      <c r="F241" s="457"/>
      <c r="G241" s="457"/>
      <c r="H241" s="258">
        <v>41405</v>
      </c>
      <c r="I241" s="258">
        <v>40892</v>
      </c>
      <c r="J241" s="258">
        <v>40736</v>
      </c>
      <c r="K241" s="258" t="s">
        <v>1381</v>
      </c>
      <c r="L241" s="805" t="s">
        <v>1381</v>
      </c>
      <c r="M241" s="690" t="str">
        <f t="shared" ref="M241:M244" si="29">IF(SUM(L241)-SUM(K241)=0,"- ",SUM(L241)-SUM(K241))</f>
        <v xml:space="preserve">- </v>
      </c>
      <c r="N241" s="756" t="str">
        <f>IF(M241="- ","- ",IF(SUM(K241)=0,"- ",ROUND(M241/K241*100,2)))</f>
        <v xml:space="preserve">- </v>
      </c>
    </row>
    <row r="242" spans="1:14">
      <c r="A242" s="1536">
        <f t="shared" si="25"/>
        <v>242</v>
      </c>
      <c r="E242" s="559" t="s">
        <v>539</v>
      </c>
      <c r="F242" s="459"/>
      <c r="G242" s="459"/>
      <c r="H242" s="260" t="s">
        <v>1381</v>
      </c>
      <c r="I242" s="260" t="s">
        <v>1381</v>
      </c>
      <c r="J242" s="260" t="s">
        <v>1381</v>
      </c>
      <c r="K242" s="260" t="s">
        <v>1381</v>
      </c>
      <c r="L242" s="777" t="s">
        <v>1381</v>
      </c>
      <c r="M242" s="692" t="str">
        <f t="shared" si="29"/>
        <v xml:space="preserve">- </v>
      </c>
      <c r="N242" s="759" t="str">
        <f t="shared" ref="N242:N268" si="30">IF(M242="- ","- ",IF(SUM(K242)=0,"- ",ROUND(M242/K242*100,2)))</f>
        <v xml:space="preserve">- </v>
      </c>
    </row>
    <row r="243" spans="1:14">
      <c r="A243" s="1536">
        <f t="shared" si="25"/>
        <v>243</v>
      </c>
      <c r="E243" s="559" t="s">
        <v>540</v>
      </c>
      <c r="F243" s="459"/>
      <c r="G243" s="459"/>
      <c r="H243" s="260" t="s">
        <v>1381</v>
      </c>
      <c r="I243" s="260" t="s">
        <v>1381</v>
      </c>
      <c r="J243" s="260" t="s">
        <v>1381</v>
      </c>
      <c r="K243" s="260" t="s">
        <v>1381</v>
      </c>
      <c r="L243" s="777" t="s">
        <v>1381</v>
      </c>
      <c r="M243" s="692" t="str">
        <f t="shared" si="29"/>
        <v xml:space="preserve">- </v>
      </c>
      <c r="N243" s="759" t="str">
        <f t="shared" si="30"/>
        <v xml:space="preserve">- </v>
      </c>
    </row>
    <row r="244" spans="1:14">
      <c r="A244" s="1536">
        <f t="shared" si="25"/>
        <v>244</v>
      </c>
      <c r="E244" s="559" t="s">
        <v>541</v>
      </c>
      <c r="F244" s="459"/>
      <c r="G244" s="459"/>
      <c r="H244" s="260" t="s">
        <v>1381</v>
      </c>
      <c r="I244" s="260" t="s">
        <v>1381</v>
      </c>
      <c r="J244" s="260" t="s">
        <v>1381</v>
      </c>
      <c r="K244" s="260" t="s">
        <v>1381</v>
      </c>
      <c r="L244" s="777" t="s">
        <v>1381</v>
      </c>
      <c r="M244" s="692" t="str">
        <f t="shared" si="29"/>
        <v xml:space="preserve">- </v>
      </c>
      <c r="N244" s="759" t="str">
        <f t="shared" si="30"/>
        <v xml:space="preserve">- </v>
      </c>
    </row>
    <row r="245" spans="1:14">
      <c r="A245" s="1536">
        <f t="shared" si="25"/>
        <v>245</v>
      </c>
      <c r="E245" s="560" t="s">
        <v>189</v>
      </c>
      <c r="F245" s="461"/>
      <c r="G245" s="461"/>
      <c r="H245" s="255" t="s">
        <v>1381</v>
      </c>
      <c r="I245" s="255" t="s">
        <v>1381</v>
      </c>
      <c r="J245" s="255" t="s">
        <v>1381</v>
      </c>
      <c r="K245" s="255" t="s">
        <v>1381</v>
      </c>
      <c r="L245" s="806" t="s">
        <v>1381</v>
      </c>
      <c r="M245" s="713" t="str">
        <f>IF(SUM(L245)-SUM(K245)=0,"- ",SUM(L245)-SUM(K245))</f>
        <v xml:space="preserve">- </v>
      </c>
      <c r="N245" s="762" t="str">
        <f t="shared" si="30"/>
        <v xml:space="preserve">- </v>
      </c>
    </row>
    <row r="246" spans="1:14">
      <c r="A246" s="1536">
        <f t="shared" si="25"/>
        <v>246</v>
      </c>
      <c r="E246" s="557" t="s">
        <v>542</v>
      </c>
      <c r="F246" s="457"/>
      <c r="G246" s="457"/>
      <c r="H246" s="258">
        <v>34108</v>
      </c>
      <c r="I246" s="258">
        <v>35126</v>
      </c>
      <c r="J246" s="258">
        <v>37501</v>
      </c>
      <c r="K246" s="258" t="s">
        <v>1381</v>
      </c>
      <c r="L246" s="805" t="s">
        <v>1381</v>
      </c>
      <c r="M246" s="690" t="str">
        <f t="shared" ref="M246:M268" si="31">IF(SUM(L246)-SUM(K246)=0,"- ",SUM(L246)-SUM(K246))</f>
        <v xml:space="preserve">- </v>
      </c>
      <c r="N246" s="756" t="str">
        <f t="shared" si="30"/>
        <v xml:space="preserve">- </v>
      </c>
    </row>
    <row r="247" spans="1:14">
      <c r="A247" s="1536">
        <f t="shared" si="25"/>
        <v>247</v>
      </c>
      <c r="E247" s="559" t="s">
        <v>543</v>
      </c>
      <c r="F247" s="459"/>
      <c r="G247" s="459"/>
      <c r="H247" s="260">
        <v>7171</v>
      </c>
      <c r="I247" s="260">
        <v>7094</v>
      </c>
      <c r="J247" s="260">
        <v>8602</v>
      </c>
      <c r="K247" s="260" t="s">
        <v>1381</v>
      </c>
      <c r="L247" s="777" t="s">
        <v>1381</v>
      </c>
      <c r="M247" s="692" t="str">
        <f t="shared" si="31"/>
        <v xml:space="preserve">- </v>
      </c>
      <c r="N247" s="759" t="str">
        <f t="shared" si="30"/>
        <v xml:space="preserve">- </v>
      </c>
    </row>
    <row r="248" spans="1:14">
      <c r="A248" s="1536">
        <f t="shared" si="25"/>
        <v>248</v>
      </c>
      <c r="E248" s="559" t="s">
        <v>544</v>
      </c>
      <c r="F248" s="459"/>
      <c r="G248" s="459"/>
      <c r="H248" s="260" t="s">
        <v>1381</v>
      </c>
      <c r="I248" s="260" t="s">
        <v>1381</v>
      </c>
      <c r="J248" s="260" t="s">
        <v>1381</v>
      </c>
      <c r="K248" s="260" t="s">
        <v>1381</v>
      </c>
      <c r="L248" s="777" t="s">
        <v>1381</v>
      </c>
      <c r="M248" s="692" t="str">
        <f t="shared" si="31"/>
        <v xml:space="preserve">- </v>
      </c>
      <c r="N248" s="759" t="str">
        <f t="shared" si="30"/>
        <v xml:space="preserve">- </v>
      </c>
    </row>
    <row r="249" spans="1:14">
      <c r="A249" s="1536">
        <f t="shared" si="25"/>
        <v>249</v>
      </c>
      <c r="E249" s="559" t="s">
        <v>545</v>
      </c>
      <c r="F249" s="459"/>
      <c r="G249" s="459"/>
      <c r="H249" s="260" t="s">
        <v>1381</v>
      </c>
      <c r="I249" s="260" t="s">
        <v>1381</v>
      </c>
      <c r="J249" s="260" t="s">
        <v>1381</v>
      </c>
      <c r="K249" s="260" t="s">
        <v>1381</v>
      </c>
      <c r="L249" s="777" t="s">
        <v>1381</v>
      </c>
      <c r="M249" s="692" t="str">
        <f t="shared" si="31"/>
        <v xml:space="preserve">- </v>
      </c>
      <c r="N249" s="759" t="str">
        <f t="shared" si="30"/>
        <v xml:space="preserve">- </v>
      </c>
    </row>
    <row r="250" spans="1:14">
      <c r="A250" s="1536">
        <f t="shared" si="25"/>
        <v>250</v>
      </c>
      <c r="E250" s="559" t="s">
        <v>546</v>
      </c>
      <c r="F250" s="459"/>
      <c r="G250" s="459"/>
      <c r="H250" s="260" t="s">
        <v>1381</v>
      </c>
      <c r="I250" s="260" t="s">
        <v>1381</v>
      </c>
      <c r="J250" s="260" t="s">
        <v>1381</v>
      </c>
      <c r="K250" s="260" t="s">
        <v>1381</v>
      </c>
      <c r="L250" s="777" t="s">
        <v>1381</v>
      </c>
      <c r="M250" s="692" t="str">
        <f t="shared" si="31"/>
        <v xml:space="preserve">- </v>
      </c>
      <c r="N250" s="759" t="str">
        <f t="shared" si="30"/>
        <v xml:space="preserve">- </v>
      </c>
    </row>
    <row r="251" spans="1:14">
      <c r="A251" s="1536">
        <f t="shared" si="25"/>
        <v>251</v>
      </c>
      <c r="E251" s="559" t="s">
        <v>547</v>
      </c>
      <c r="F251" s="459"/>
      <c r="G251" s="459"/>
      <c r="H251" s="67" t="s">
        <v>1381</v>
      </c>
      <c r="I251" s="67" t="s">
        <v>1381</v>
      </c>
      <c r="J251" s="67" t="s">
        <v>1381</v>
      </c>
      <c r="K251" s="248" t="s">
        <v>1381</v>
      </c>
      <c r="L251" s="811" t="s">
        <v>1381</v>
      </c>
      <c r="M251" s="692" t="str">
        <f t="shared" si="31"/>
        <v xml:space="preserve">- </v>
      </c>
      <c r="N251" s="759" t="str">
        <f t="shared" si="30"/>
        <v xml:space="preserve">- </v>
      </c>
    </row>
    <row r="252" spans="1:14">
      <c r="A252" s="1536">
        <f t="shared" si="25"/>
        <v>252</v>
      </c>
      <c r="E252" s="559" t="s">
        <v>548</v>
      </c>
      <c r="F252" s="459"/>
      <c r="G252" s="459"/>
      <c r="H252" s="67" t="s">
        <v>1381</v>
      </c>
      <c r="I252" s="67" t="s">
        <v>1381</v>
      </c>
      <c r="J252" s="67" t="s">
        <v>1381</v>
      </c>
      <c r="K252" s="248" t="s">
        <v>1381</v>
      </c>
      <c r="L252" s="811" t="s">
        <v>1381</v>
      </c>
      <c r="M252" s="692" t="str">
        <f t="shared" si="31"/>
        <v xml:space="preserve">- </v>
      </c>
      <c r="N252" s="759" t="str">
        <f t="shared" si="30"/>
        <v xml:space="preserve">- </v>
      </c>
    </row>
    <row r="253" spans="1:14">
      <c r="A253" s="1536">
        <f t="shared" si="25"/>
        <v>253</v>
      </c>
      <c r="E253" s="559" t="s">
        <v>549</v>
      </c>
      <c r="F253" s="459"/>
      <c r="G253" s="459"/>
      <c r="H253" s="67" t="s">
        <v>1381</v>
      </c>
      <c r="I253" s="67" t="s">
        <v>1381</v>
      </c>
      <c r="J253" s="67" t="s">
        <v>1381</v>
      </c>
      <c r="K253" s="248" t="s">
        <v>1381</v>
      </c>
      <c r="L253" s="811" t="s">
        <v>1381</v>
      </c>
      <c r="M253" s="692" t="str">
        <f t="shared" si="31"/>
        <v xml:space="preserve">- </v>
      </c>
      <c r="N253" s="759" t="str">
        <f t="shared" si="30"/>
        <v xml:space="preserve">- </v>
      </c>
    </row>
    <row r="254" spans="1:14">
      <c r="A254" s="1536">
        <f t="shared" si="25"/>
        <v>254</v>
      </c>
      <c r="E254" s="559" t="s">
        <v>550</v>
      </c>
      <c r="F254" s="459"/>
      <c r="G254" s="459"/>
      <c r="H254" s="67" t="s">
        <v>1381</v>
      </c>
      <c r="I254" s="67" t="s">
        <v>1381</v>
      </c>
      <c r="J254" s="67" t="s">
        <v>1381</v>
      </c>
      <c r="K254" s="248" t="s">
        <v>1381</v>
      </c>
      <c r="L254" s="811" t="s">
        <v>1381</v>
      </c>
      <c r="M254" s="692" t="str">
        <f t="shared" si="31"/>
        <v xml:space="preserve">- </v>
      </c>
      <c r="N254" s="759" t="str">
        <f t="shared" si="30"/>
        <v xml:space="preserve">- </v>
      </c>
    </row>
    <row r="255" spans="1:14">
      <c r="A255" s="1536">
        <f t="shared" si="25"/>
        <v>255</v>
      </c>
      <c r="E255" s="559" t="s">
        <v>551</v>
      </c>
      <c r="F255" s="459"/>
      <c r="G255" s="459"/>
      <c r="H255" s="67" t="s">
        <v>1381</v>
      </c>
      <c r="I255" s="67" t="s">
        <v>1381</v>
      </c>
      <c r="J255" s="67" t="s">
        <v>1381</v>
      </c>
      <c r="K255" s="248" t="s">
        <v>1381</v>
      </c>
      <c r="L255" s="811" t="s">
        <v>1381</v>
      </c>
      <c r="M255" s="692" t="str">
        <f t="shared" si="31"/>
        <v xml:space="preserve">- </v>
      </c>
      <c r="N255" s="759" t="str">
        <f t="shared" si="30"/>
        <v xml:space="preserve">- </v>
      </c>
    </row>
    <row r="256" spans="1:14">
      <c r="A256" s="1536">
        <f t="shared" si="25"/>
        <v>256</v>
      </c>
      <c r="E256" s="559" t="s">
        <v>552</v>
      </c>
      <c r="F256" s="459"/>
      <c r="G256" s="459"/>
      <c r="H256" s="67" t="s">
        <v>1381</v>
      </c>
      <c r="I256" s="67" t="s">
        <v>1381</v>
      </c>
      <c r="J256" s="67" t="s">
        <v>1381</v>
      </c>
      <c r="K256" s="248" t="s">
        <v>1381</v>
      </c>
      <c r="L256" s="811" t="s">
        <v>1381</v>
      </c>
      <c r="M256" s="692" t="str">
        <f t="shared" si="31"/>
        <v xml:space="preserve">- </v>
      </c>
      <c r="N256" s="759" t="str">
        <f t="shared" si="30"/>
        <v xml:space="preserve">- </v>
      </c>
    </row>
    <row r="257" spans="1:14">
      <c r="A257" s="1536">
        <f t="shared" si="25"/>
        <v>257</v>
      </c>
      <c r="E257" s="559" t="s">
        <v>553</v>
      </c>
      <c r="F257" s="459"/>
      <c r="G257" s="459"/>
      <c r="H257" s="67" t="s">
        <v>1381</v>
      </c>
      <c r="I257" s="67" t="s">
        <v>1381</v>
      </c>
      <c r="J257" s="67" t="s">
        <v>1381</v>
      </c>
      <c r="K257" s="248" t="s">
        <v>1381</v>
      </c>
      <c r="L257" s="811" t="s">
        <v>1381</v>
      </c>
      <c r="M257" s="692" t="str">
        <f t="shared" si="31"/>
        <v xml:space="preserve">- </v>
      </c>
      <c r="N257" s="759" t="str">
        <f t="shared" si="30"/>
        <v xml:space="preserve">- </v>
      </c>
    </row>
    <row r="258" spans="1:14">
      <c r="A258" s="1536">
        <f t="shared" si="25"/>
        <v>258</v>
      </c>
      <c r="E258" s="559" t="s">
        <v>554</v>
      </c>
      <c r="F258" s="459"/>
      <c r="G258" s="459"/>
      <c r="H258" s="67" t="s">
        <v>1381</v>
      </c>
      <c r="I258" s="67" t="s">
        <v>1381</v>
      </c>
      <c r="J258" s="67" t="s">
        <v>1381</v>
      </c>
      <c r="K258" s="248" t="s">
        <v>1381</v>
      </c>
      <c r="L258" s="811" t="s">
        <v>1381</v>
      </c>
      <c r="M258" s="692" t="str">
        <f t="shared" si="31"/>
        <v xml:space="preserve">- </v>
      </c>
      <c r="N258" s="759" t="str">
        <f t="shared" si="30"/>
        <v xml:space="preserve">- </v>
      </c>
    </row>
    <row r="259" spans="1:14">
      <c r="A259" s="1536">
        <f t="shared" ref="A259:A322" si="32">A258+1</f>
        <v>259</v>
      </c>
      <c r="E259" s="559" t="s">
        <v>555</v>
      </c>
      <c r="F259" s="459"/>
      <c r="G259" s="459"/>
      <c r="H259" s="67" t="s">
        <v>1381</v>
      </c>
      <c r="I259" s="67" t="s">
        <v>1381</v>
      </c>
      <c r="J259" s="67" t="s">
        <v>1381</v>
      </c>
      <c r="K259" s="248" t="s">
        <v>1381</v>
      </c>
      <c r="L259" s="811" t="s">
        <v>1381</v>
      </c>
      <c r="M259" s="692" t="str">
        <f t="shared" si="31"/>
        <v xml:space="preserve">- </v>
      </c>
      <c r="N259" s="759" t="str">
        <f t="shared" si="30"/>
        <v xml:space="preserve">- </v>
      </c>
    </row>
    <row r="260" spans="1:14">
      <c r="A260" s="1536">
        <f t="shared" si="32"/>
        <v>260</v>
      </c>
      <c r="E260" s="560" t="s">
        <v>189</v>
      </c>
      <c r="F260" s="461"/>
      <c r="G260" s="461"/>
      <c r="H260" s="69" t="s">
        <v>1381</v>
      </c>
      <c r="I260" s="69" t="s">
        <v>1381</v>
      </c>
      <c r="J260" s="69" t="s">
        <v>1381</v>
      </c>
      <c r="K260" s="203" t="s">
        <v>1381</v>
      </c>
      <c r="L260" s="812" t="s">
        <v>1381</v>
      </c>
      <c r="M260" s="713" t="str">
        <f t="shared" si="31"/>
        <v xml:space="preserve">- </v>
      </c>
      <c r="N260" s="762" t="str">
        <f t="shared" si="30"/>
        <v xml:space="preserve">- </v>
      </c>
    </row>
    <row r="261" spans="1:14">
      <c r="A261" s="1536">
        <f t="shared" si="32"/>
        <v>261</v>
      </c>
      <c r="E261" s="557" t="s">
        <v>556</v>
      </c>
      <c r="F261" s="457"/>
      <c r="G261" s="457"/>
      <c r="H261" s="65">
        <v>5612</v>
      </c>
      <c r="I261" s="65">
        <v>5891</v>
      </c>
      <c r="J261" s="65">
        <v>7795</v>
      </c>
      <c r="K261" s="201" t="s">
        <v>1381</v>
      </c>
      <c r="L261" s="813" t="s">
        <v>1381</v>
      </c>
      <c r="M261" s="690" t="str">
        <f t="shared" si="31"/>
        <v xml:space="preserve">- </v>
      </c>
      <c r="N261" s="756" t="str">
        <f t="shared" si="30"/>
        <v xml:space="preserve">- </v>
      </c>
    </row>
    <row r="262" spans="1:14">
      <c r="A262" s="1536">
        <f t="shared" si="32"/>
        <v>262</v>
      </c>
      <c r="E262" s="559" t="s">
        <v>557</v>
      </c>
      <c r="F262" s="459"/>
      <c r="G262" s="459"/>
      <c r="H262" s="67">
        <v>5612</v>
      </c>
      <c r="I262" s="67">
        <v>5891</v>
      </c>
      <c r="J262" s="67">
        <v>7795</v>
      </c>
      <c r="K262" s="248" t="s">
        <v>1381</v>
      </c>
      <c r="L262" s="811" t="s">
        <v>1381</v>
      </c>
      <c r="M262" s="692" t="str">
        <f t="shared" si="31"/>
        <v xml:space="preserve">- </v>
      </c>
      <c r="N262" s="759" t="str">
        <f t="shared" si="30"/>
        <v xml:space="preserve">- </v>
      </c>
    </row>
    <row r="263" spans="1:14">
      <c r="A263" s="1536">
        <f t="shared" si="32"/>
        <v>263</v>
      </c>
      <c r="E263" s="559" t="s">
        <v>558</v>
      </c>
      <c r="F263" s="459"/>
      <c r="G263" s="459"/>
      <c r="H263" s="67" t="s">
        <v>1381</v>
      </c>
      <c r="I263" s="67" t="s">
        <v>1381</v>
      </c>
      <c r="J263" s="67" t="s">
        <v>1381</v>
      </c>
      <c r="K263" s="248" t="s">
        <v>1381</v>
      </c>
      <c r="L263" s="811" t="s">
        <v>1381</v>
      </c>
      <c r="M263" s="692" t="str">
        <f t="shared" si="31"/>
        <v xml:space="preserve">- </v>
      </c>
      <c r="N263" s="759" t="str">
        <f t="shared" si="30"/>
        <v xml:space="preserve">- </v>
      </c>
    </row>
    <row r="264" spans="1:14">
      <c r="A264" s="1536">
        <f t="shared" si="32"/>
        <v>264</v>
      </c>
      <c r="E264" s="559" t="s">
        <v>559</v>
      </c>
      <c r="F264" s="459"/>
      <c r="G264" s="459"/>
      <c r="H264" s="67" t="s">
        <v>1381</v>
      </c>
      <c r="I264" s="67" t="s">
        <v>1381</v>
      </c>
      <c r="J264" s="67" t="s">
        <v>1381</v>
      </c>
      <c r="K264" s="248" t="s">
        <v>1381</v>
      </c>
      <c r="L264" s="811" t="s">
        <v>1381</v>
      </c>
      <c r="M264" s="692" t="str">
        <f t="shared" si="31"/>
        <v xml:space="preserve">- </v>
      </c>
      <c r="N264" s="759" t="str">
        <f t="shared" si="30"/>
        <v xml:space="preserve">- </v>
      </c>
    </row>
    <row r="265" spans="1:14">
      <c r="A265" s="1536">
        <f t="shared" si="32"/>
        <v>265</v>
      </c>
      <c r="E265" s="559" t="s">
        <v>560</v>
      </c>
      <c r="F265" s="459"/>
      <c r="G265" s="459"/>
      <c r="H265" s="67" t="s">
        <v>1381</v>
      </c>
      <c r="I265" s="67" t="s">
        <v>1381</v>
      </c>
      <c r="J265" s="67" t="s">
        <v>1381</v>
      </c>
      <c r="K265" s="248" t="s">
        <v>1381</v>
      </c>
      <c r="L265" s="811" t="s">
        <v>1381</v>
      </c>
      <c r="M265" s="692" t="str">
        <f t="shared" si="31"/>
        <v xml:space="preserve">- </v>
      </c>
      <c r="N265" s="759" t="str">
        <f t="shared" si="30"/>
        <v xml:space="preserve">- </v>
      </c>
    </row>
    <row r="266" spans="1:14">
      <c r="A266" s="1536">
        <f t="shared" si="32"/>
        <v>266</v>
      </c>
      <c r="E266" s="560" t="s">
        <v>189</v>
      </c>
      <c r="F266" s="461"/>
      <c r="G266" s="461"/>
      <c r="H266" s="69" t="s">
        <v>1381</v>
      </c>
      <c r="I266" s="69" t="s">
        <v>1381</v>
      </c>
      <c r="J266" s="69" t="s">
        <v>1381</v>
      </c>
      <c r="K266" s="203" t="s">
        <v>1381</v>
      </c>
      <c r="L266" s="812" t="s">
        <v>1381</v>
      </c>
      <c r="M266" s="713" t="str">
        <f t="shared" si="31"/>
        <v xml:space="preserve">- </v>
      </c>
      <c r="N266" s="762" t="str">
        <f t="shared" si="30"/>
        <v xml:space="preserve">- </v>
      </c>
    </row>
    <row r="267" spans="1:14">
      <c r="A267" s="1536">
        <f t="shared" si="32"/>
        <v>267</v>
      </c>
      <c r="E267" s="814" t="s">
        <v>189</v>
      </c>
      <c r="F267" s="467"/>
      <c r="G267" s="467"/>
      <c r="H267" s="206" t="s">
        <v>1381</v>
      </c>
      <c r="I267" s="206" t="s">
        <v>1381</v>
      </c>
      <c r="J267" s="206" t="s">
        <v>1381</v>
      </c>
      <c r="K267" s="468" t="s">
        <v>1381</v>
      </c>
      <c r="L267" s="815" t="s">
        <v>1381</v>
      </c>
      <c r="M267" s="699" t="str">
        <f t="shared" si="31"/>
        <v xml:space="preserve">- </v>
      </c>
      <c r="N267" s="816" t="str">
        <f t="shared" si="30"/>
        <v xml:space="preserve">- </v>
      </c>
    </row>
    <row r="268" spans="1:14">
      <c r="A268" s="1536">
        <f t="shared" si="32"/>
        <v>268</v>
      </c>
      <c r="E268" s="817" t="s">
        <v>561</v>
      </c>
      <c r="F268" s="467"/>
      <c r="G268" s="467"/>
      <c r="H268" s="206">
        <v>82995</v>
      </c>
      <c r="I268" s="206">
        <v>82560</v>
      </c>
      <c r="J268" s="206">
        <v>87415</v>
      </c>
      <c r="K268" s="468">
        <v>84299</v>
      </c>
      <c r="L268" s="815">
        <v>82123</v>
      </c>
      <c r="M268" s="699">
        <f t="shared" si="31"/>
        <v>-2176</v>
      </c>
      <c r="N268" s="816">
        <f t="shared" si="30"/>
        <v>-2.58</v>
      </c>
    </row>
    <row r="269" spans="1:14">
      <c r="A269" s="1536">
        <f t="shared" si="32"/>
        <v>269</v>
      </c>
    </row>
    <row r="270" spans="1:14" ht="21">
      <c r="A270" s="1536">
        <f t="shared" si="32"/>
        <v>270</v>
      </c>
      <c r="E270" s="769" t="s">
        <v>261</v>
      </c>
    </row>
    <row r="271" spans="1:14">
      <c r="A271" s="1536">
        <f t="shared" si="32"/>
        <v>271</v>
      </c>
    </row>
    <row r="272" spans="1:14" ht="18.75">
      <c r="A272" s="1536">
        <f t="shared" si="32"/>
        <v>272</v>
      </c>
      <c r="D272" s="1073">
        <f>D237+1</f>
        <v>10</v>
      </c>
      <c r="E272" s="687" t="s">
        <v>562</v>
      </c>
      <c r="F272" s="770"/>
      <c r="M272" s="291" t="s">
        <v>53</v>
      </c>
    </row>
    <row r="273" spans="1:14" s="2" customFormat="1">
      <c r="A273" s="1536">
        <f t="shared" si="32"/>
        <v>273</v>
      </c>
      <c r="B273" s="3"/>
      <c r="C273" s="3"/>
      <c r="D273" s="1074"/>
      <c r="E273" s="739"/>
      <c r="F273" s="508"/>
      <c r="G273" s="508"/>
      <c r="H273" s="615">
        <v>201903</v>
      </c>
      <c r="I273" s="615">
        <v>202003</v>
      </c>
      <c r="J273" s="615">
        <v>202103</v>
      </c>
      <c r="K273" s="615">
        <v>202203</v>
      </c>
      <c r="L273" s="1189">
        <v>202303</v>
      </c>
      <c r="M273" s="1198" t="s">
        <v>535</v>
      </c>
      <c r="N273" s="5"/>
    </row>
    <row r="274" spans="1:14" s="2" customFormat="1">
      <c r="A274" s="1536">
        <f t="shared" si="32"/>
        <v>274</v>
      </c>
      <c r="B274" s="3"/>
      <c r="C274" s="3"/>
      <c r="D274" s="494"/>
      <c r="E274" s="508"/>
      <c r="F274" s="508"/>
      <c r="G274" s="508"/>
      <c r="H274" s="780" t="s">
        <v>1417</v>
      </c>
      <c r="I274" s="780" t="s">
        <v>1418</v>
      </c>
      <c r="J274" s="780" t="s">
        <v>1415</v>
      </c>
      <c r="K274" s="780" t="s">
        <v>1412</v>
      </c>
      <c r="L274" s="1203" t="s">
        <v>1380</v>
      </c>
      <c r="M274" s="1205" t="s">
        <v>536</v>
      </c>
      <c r="N274" s="5"/>
    </row>
    <row r="275" spans="1:14" s="2" customFormat="1">
      <c r="A275" s="1536">
        <f t="shared" si="32"/>
        <v>275</v>
      </c>
      <c r="B275" s="3"/>
      <c r="C275" s="3"/>
      <c r="D275" s="494"/>
      <c r="E275" s="508"/>
      <c r="F275" s="508"/>
      <c r="G275" s="508"/>
      <c r="H275" s="780" t="s">
        <v>79</v>
      </c>
      <c r="I275" s="780" t="s">
        <v>79</v>
      </c>
      <c r="J275" s="780" t="s">
        <v>79</v>
      </c>
      <c r="K275" s="780" t="s">
        <v>79</v>
      </c>
      <c r="L275" s="780" t="s">
        <v>79</v>
      </c>
      <c r="M275" s="490"/>
      <c r="N275" s="5"/>
    </row>
    <row r="276" spans="1:14">
      <c r="A276" s="1536">
        <f t="shared" si="32"/>
        <v>276</v>
      </c>
      <c r="E276" s="810" t="s">
        <v>171</v>
      </c>
      <c r="F276" s="457"/>
      <c r="G276" s="457"/>
      <c r="H276" s="818">
        <v>4520</v>
      </c>
      <c r="I276" s="818">
        <v>3260</v>
      </c>
      <c r="J276" s="818">
        <v>-377</v>
      </c>
      <c r="K276" s="818">
        <v>-1453</v>
      </c>
      <c r="L276" s="819">
        <v>-19999</v>
      </c>
      <c r="M276" s="692">
        <f t="shared" ref="M276:M289" si="33">IF(SUM(L276)-SUM(K276)=0,"- ",SUM(L276)-SUM(K276))</f>
        <v>-18546</v>
      </c>
    </row>
    <row r="277" spans="1:14">
      <c r="A277" s="1536">
        <f t="shared" si="32"/>
        <v>277</v>
      </c>
      <c r="E277" s="559" t="s">
        <v>172</v>
      </c>
      <c r="F277" s="459"/>
      <c r="G277" s="459"/>
      <c r="H277" s="820">
        <v>4743</v>
      </c>
      <c r="I277" s="820">
        <v>4700</v>
      </c>
      <c r="J277" s="820">
        <v>2129</v>
      </c>
      <c r="K277" s="820">
        <v>1648</v>
      </c>
      <c r="L277" s="821">
        <v>2448</v>
      </c>
      <c r="M277" s="692">
        <f t="shared" si="33"/>
        <v>800</v>
      </c>
    </row>
    <row r="278" spans="1:14">
      <c r="A278" s="1536">
        <f t="shared" si="32"/>
        <v>278</v>
      </c>
      <c r="E278" s="559" t="s">
        <v>173</v>
      </c>
      <c r="F278" s="459"/>
      <c r="G278" s="459"/>
      <c r="H278" s="820" t="s">
        <v>1381</v>
      </c>
      <c r="I278" s="820" t="s">
        <v>1381</v>
      </c>
      <c r="J278" s="820" t="s">
        <v>1381</v>
      </c>
      <c r="K278" s="820" t="s">
        <v>1381</v>
      </c>
      <c r="L278" s="821" t="s">
        <v>1381</v>
      </c>
      <c r="M278" s="692" t="str">
        <f t="shared" si="33"/>
        <v xml:space="preserve">- </v>
      </c>
    </row>
    <row r="279" spans="1:14">
      <c r="A279" s="1536">
        <f t="shared" si="32"/>
        <v>279</v>
      </c>
      <c r="E279" s="559" t="s">
        <v>174</v>
      </c>
      <c r="F279" s="459"/>
      <c r="G279" s="459"/>
      <c r="H279" s="820">
        <v>-133</v>
      </c>
      <c r="I279" s="820">
        <v>-1169</v>
      </c>
      <c r="J279" s="820">
        <v>-2444</v>
      </c>
      <c r="K279" s="820">
        <v>-3092</v>
      </c>
      <c r="L279" s="821">
        <v>-22446</v>
      </c>
      <c r="M279" s="692">
        <f t="shared" si="33"/>
        <v>-19354</v>
      </c>
    </row>
    <row r="280" spans="1:14">
      <c r="A280" s="1536">
        <f t="shared" si="32"/>
        <v>280</v>
      </c>
      <c r="E280" s="559" t="s">
        <v>175</v>
      </c>
      <c r="F280" s="459"/>
      <c r="G280" s="459"/>
      <c r="H280" s="820" t="s">
        <v>1381</v>
      </c>
      <c r="I280" s="820" t="s">
        <v>1381</v>
      </c>
      <c r="J280" s="820" t="s">
        <v>1381</v>
      </c>
      <c r="K280" s="820" t="s">
        <v>1381</v>
      </c>
      <c r="L280" s="821" t="s">
        <v>1381</v>
      </c>
      <c r="M280" s="692" t="str">
        <f t="shared" si="33"/>
        <v xml:space="preserve">- </v>
      </c>
    </row>
    <row r="281" spans="1:14">
      <c r="A281" s="1536">
        <f t="shared" si="32"/>
        <v>281</v>
      </c>
      <c r="E281" s="559" t="s">
        <v>176</v>
      </c>
      <c r="F281" s="459"/>
      <c r="G281" s="459"/>
      <c r="H281" s="820">
        <v>-90</v>
      </c>
      <c r="I281" s="820">
        <v>-269</v>
      </c>
      <c r="J281" s="820">
        <v>-61</v>
      </c>
      <c r="K281" s="820">
        <v>-8</v>
      </c>
      <c r="L281" s="821">
        <v>-1</v>
      </c>
      <c r="M281" s="692">
        <f t="shared" si="33"/>
        <v>7</v>
      </c>
    </row>
    <row r="282" spans="1:14">
      <c r="A282" s="1536">
        <f t="shared" si="32"/>
        <v>282</v>
      </c>
      <c r="E282" s="559" t="s">
        <v>116</v>
      </c>
      <c r="F282" s="459"/>
      <c r="G282" s="459"/>
      <c r="H282" s="820" t="s">
        <v>1381</v>
      </c>
      <c r="I282" s="820" t="s">
        <v>1381</v>
      </c>
      <c r="J282" s="820" t="s">
        <v>1381</v>
      </c>
      <c r="K282" s="820" t="s">
        <v>1381</v>
      </c>
      <c r="L282" s="821" t="s">
        <v>1381</v>
      </c>
      <c r="M282" s="692" t="str">
        <f t="shared" si="33"/>
        <v xml:space="preserve">- </v>
      </c>
    </row>
    <row r="283" spans="1:14">
      <c r="A283" s="1536">
        <f t="shared" si="32"/>
        <v>283</v>
      </c>
      <c r="E283" s="560" t="s">
        <v>177</v>
      </c>
      <c r="F283" s="461"/>
      <c r="G283" s="461"/>
      <c r="H283" s="822" t="s">
        <v>1381</v>
      </c>
      <c r="I283" s="822" t="s">
        <v>1381</v>
      </c>
      <c r="J283" s="822" t="s">
        <v>1381</v>
      </c>
      <c r="K283" s="822" t="s">
        <v>1381</v>
      </c>
      <c r="L283" s="823" t="s">
        <v>1381</v>
      </c>
      <c r="M283" s="696" t="str">
        <f t="shared" si="33"/>
        <v xml:space="preserve">- </v>
      </c>
    </row>
    <row r="284" spans="1:14">
      <c r="A284" s="1536">
        <f t="shared" si="32"/>
        <v>284</v>
      </c>
      <c r="E284" s="810" t="s">
        <v>178</v>
      </c>
      <c r="F284" s="457"/>
      <c r="G284" s="457"/>
      <c r="H284" s="824">
        <v>1878</v>
      </c>
      <c r="I284" s="824">
        <v>2685</v>
      </c>
      <c r="J284" s="824">
        <v>5819</v>
      </c>
      <c r="K284" s="824">
        <v>2711</v>
      </c>
      <c r="L284" s="825">
        <v>8347</v>
      </c>
      <c r="M284" s="690">
        <f t="shared" si="33"/>
        <v>5636</v>
      </c>
    </row>
    <row r="285" spans="1:14">
      <c r="A285" s="1536">
        <f t="shared" si="32"/>
        <v>285</v>
      </c>
      <c r="E285" s="559" t="s">
        <v>172</v>
      </c>
      <c r="F285" s="459"/>
      <c r="G285" s="459"/>
      <c r="H285" s="820">
        <v>1889</v>
      </c>
      <c r="I285" s="820">
        <v>4694</v>
      </c>
      <c r="J285" s="820">
        <v>6435</v>
      </c>
      <c r="K285" s="820">
        <v>6021</v>
      </c>
      <c r="L285" s="821">
        <v>8986</v>
      </c>
      <c r="M285" s="692">
        <f t="shared" si="33"/>
        <v>2965</v>
      </c>
    </row>
    <row r="286" spans="1:14">
      <c r="A286" s="1536">
        <f t="shared" si="32"/>
        <v>286</v>
      </c>
      <c r="E286" s="559" t="s">
        <v>174</v>
      </c>
      <c r="F286" s="459"/>
      <c r="G286" s="459"/>
      <c r="H286" s="820">
        <v>-8</v>
      </c>
      <c r="I286" s="820">
        <v>-104</v>
      </c>
      <c r="J286" s="820">
        <v>-114</v>
      </c>
      <c r="K286" s="820">
        <v>-212</v>
      </c>
      <c r="L286" s="821">
        <v>-165</v>
      </c>
      <c r="M286" s="692">
        <f t="shared" si="33"/>
        <v>47</v>
      </c>
    </row>
    <row r="287" spans="1:14">
      <c r="A287" s="1536">
        <f t="shared" si="32"/>
        <v>287</v>
      </c>
      <c r="E287" s="559" t="s">
        <v>176</v>
      </c>
      <c r="F287" s="459"/>
      <c r="G287" s="459"/>
      <c r="H287" s="820">
        <v>-1</v>
      </c>
      <c r="I287" s="820">
        <v>-1904</v>
      </c>
      <c r="J287" s="820">
        <v>-501</v>
      </c>
      <c r="K287" s="820">
        <v>-3098</v>
      </c>
      <c r="L287" s="821">
        <v>-473</v>
      </c>
      <c r="M287" s="692">
        <f t="shared" si="33"/>
        <v>2625</v>
      </c>
    </row>
    <row r="288" spans="1:14">
      <c r="A288" s="1536">
        <f t="shared" si="32"/>
        <v>288</v>
      </c>
      <c r="E288" s="559" t="s">
        <v>116</v>
      </c>
      <c r="F288" s="459"/>
      <c r="G288" s="459"/>
      <c r="H288" s="820" t="s">
        <v>1381</v>
      </c>
      <c r="I288" s="820" t="s">
        <v>1381</v>
      </c>
      <c r="J288" s="820" t="s">
        <v>1381</v>
      </c>
      <c r="K288" s="820" t="s">
        <v>1381</v>
      </c>
      <c r="L288" s="821" t="s">
        <v>1381</v>
      </c>
      <c r="M288" s="692" t="str">
        <f t="shared" si="33"/>
        <v xml:space="preserve">- </v>
      </c>
    </row>
    <row r="289" spans="1:14">
      <c r="A289" s="1536">
        <f t="shared" si="32"/>
        <v>289</v>
      </c>
      <c r="E289" s="560" t="s">
        <v>177</v>
      </c>
      <c r="F289" s="461"/>
      <c r="G289" s="461"/>
      <c r="H289" s="826" t="s">
        <v>1381</v>
      </c>
      <c r="I289" s="826" t="s">
        <v>1381</v>
      </c>
      <c r="J289" s="826" t="s">
        <v>1381</v>
      </c>
      <c r="K289" s="826" t="s">
        <v>1381</v>
      </c>
      <c r="L289" s="827" t="s">
        <v>1381</v>
      </c>
      <c r="M289" s="713" t="str">
        <f t="shared" si="33"/>
        <v xml:space="preserve">- </v>
      </c>
    </row>
    <row r="290" spans="1:14">
      <c r="A290" s="1536">
        <f t="shared" si="32"/>
        <v>290</v>
      </c>
      <c r="E290" s="120" t="s">
        <v>563</v>
      </c>
      <c r="F290" s="467"/>
      <c r="G290" s="467"/>
      <c r="H290" s="480">
        <f>IF(SUM(H276)+SUM(H284)=0,"- ",SUM(H276)+SUM(H284))</f>
        <v>6398</v>
      </c>
      <c r="I290" s="480">
        <f t="shared" ref="I290:M290" si="34">IF(SUM(I276)+SUM(I284)=0,"- ",SUM(I276)+SUM(I284))</f>
        <v>5945</v>
      </c>
      <c r="J290" s="480">
        <f t="shared" si="34"/>
        <v>5442</v>
      </c>
      <c r="K290" s="480">
        <f t="shared" si="34"/>
        <v>1258</v>
      </c>
      <c r="L290" s="828">
        <f t="shared" si="34"/>
        <v>-11652</v>
      </c>
      <c r="M290" s="699">
        <f t="shared" si="34"/>
        <v>-12910</v>
      </c>
    </row>
    <row r="291" spans="1:14">
      <c r="A291" s="1536">
        <f t="shared" si="32"/>
        <v>291</v>
      </c>
    </row>
    <row r="292" spans="1:14" ht="18.75">
      <c r="A292" s="1536">
        <f t="shared" si="32"/>
        <v>292</v>
      </c>
      <c r="D292" s="1073">
        <f>D272+1</f>
        <v>11</v>
      </c>
      <c r="E292" s="687" t="s">
        <v>564</v>
      </c>
      <c r="N292" s="291" t="s">
        <v>53</v>
      </c>
    </row>
    <row r="293" spans="1:14">
      <c r="A293" s="1536">
        <f t="shared" si="32"/>
        <v>293</v>
      </c>
      <c r="H293" s="615">
        <v>201903</v>
      </c>
      <c r="I293" s="615">
        <v>202003</v>
      </c>
      <c r="J293" s="615">
        <v>202103</v>
      </c>
      <c r="K293" s="615">
        <v>202203</v>
      </c>
      <c r="L293" s="1189">
        <v>202303</v>
      </c>
      <c r="M293" s="1198" t="s">
        <v>535</v>
      </c>
      <c r="N293" s="1206" t="s">
        <v>565</v>
      </c>
    </row>
    <row r="294" spans="1:14">
      <c r="A294" s="1536">
        <f t="shared" si="32"/>
        <v>294</v>
      </c>
      <c r="H294" s="616" t="s">
        <v>1417</v>
      </c>
      <c r="I294" s="616" t="s">
        <v>1418</v>
      </c>
      <c r="J294" s="616" t="s">
        <v>1415</v>
      </c>
      <c r="K294" s="616" t="s">
        <v>1412</v>
      </c>
      <c r="L294" s="1190" t="s">
        <v>1380</v>
      </c>
      <c r="M294" s="1192" t="s">
        <v>536</v>
      </c>
      <c r="N294" s="1207"/>
    </row>
    <row r="295" spans="1:14">
      <c r="A295" s="1536">
        <f t="shared" si="32"/>
        <v>295</v>
      </c>
      <c r="H295" s="780" t="s">
        <v>79</v>
      </c>
      <c r="I295" s="780" t="s">
        <v>79</v>
      </c>
      <c r="J295" s="780" t="s">
        <v>79</v>
      </c>
      <c r="K295" s="780" t="s">
        <v>79</v>
      </c>
      <c r="L295" s="780" t="s">
        <v>79</v>
      </c>
      <c r="M295" s="3"/>
      <c r="N295" s="3"/>
    </row>
    <row r="296" spans="1:14">
      <c r="A296" s="1536">
        <f t="shared" si="32"/>
        <v>296</v>
      </c>
      <c r="E296" s="829" t="s">
        <v>566</v>
      </c>
      <c r="F296" s="457"/>
      <c r="G296" s="457"/>
      <c r="H296" s="258">
        <v>148921</v>
      </c>
      <c r="I296" s="258">
        <v>92471</v>
      </c>
      <c r="J296" s="258">
        <v>182208</v>
      </c>
      <c r="K296" s="258">
        <v>148100</v>
      </c>
      <c r="L296" s="805">
        <v>101997</v>
      </c>
      <c r="M296" s="690">
        <f t="shared" ref="M296:M299" si="35">IF(SUM(L296)-SUM(K296)=0,"- ",SUM(L296)-SUM(K296))</f>
        <v>-46103</v>
      </c>
      <c r="N296" s="813">
        <v>-9909</v>
      </c>
    </row>
    <row r="297" spans="1:14">
      <c r="A297" s="1536">
        <f t="shared" si="32"/>
        <v>297</v>
      </c>
      <c r="E297" s="830" t="s">
        <v>567</v>
      </c>
      <c r="F297" s="459"/>
      <c r="G297" s="459"/>
      <c r="H297" s="260">
        <v>8377</v>
      </c>
      <c r="I297" s="260">
        <v>2664</v>
      </c>
      <c r="J297" s="260">
        <v>104</v>
      </c>
      <c r="K297" s="260">
        <v>-8327</v>
      </c>
      <c r="L297" s="777">
        <v>-11455</v>
      </c>
      <c r="M297" s="692">
        <f t="shared" si="35"/>
        <v>-3128</v>
      </c>
      <c r="N297" s="811">
        <v>-3546</v>
      </c>
    </row>
    <row r="298" spans="1:14">
      <c r="A298" s="1536">
        <f t="shared" si="32"/>
        <v>298</v>
      </c>
      <c r="E298" s="748" t="s">
        <v>568</v>
      </c>
      <c r="F298" s="459"/>
      <c r="G298" s="459"/>
      <c r="H298" s="260">
        <v>3234</v>
      </c>
      <c r="I298" s="260">
        <v>1535</v>
      </c>
      <c r="J298" s="260">
        <v>194</v>
      </c>
      <c r="K298" s="260">
        <v>-2516</v>
      </c>
      <c r="L298" s="777">
        <v>2107</v>
      </c>
      <c r="M298" s="692">
        <f t="shared" si="35"/>
        <v>4623</v>
      </c>
      <c r="N298" s="811">
        <v>-1832</v>
      </c>
    </row>
    <row r="299" spans="1:14">
      <c r="A299" s="1536">
        <f t="shared" si="32"/>
        <v>299</v>
      </c>
      <c r="E299" s="748" t="s">
        <v>569</v>
      </c>
      <c r="F299" s="459"/>
      <c r="G299" s="459"/>
      <c r="H299" s="260">
        <v>2493</v>
      </c>
      <c r="I299" s="260">
        <v>947</v>
      </c>
      <c r="J299" s="260">
        <v>702</v>
      </c>
      <c r="K299" s="260">
        <v>-1319</v>
      </c>
      <c r="L299" s="777">
        <v>-2738</v>
      </c>
      <c r="M299" s="692">
        <f t="shared" si="35"/>
        <v>-1419</v>
      </c>
      <c r="N299" s="811">
        <v>-937</v>
      </c>
    </row>
    <row r="300" spans="1:14">
      <c r="A300" s="1536">
        <f t="shared" si="32"/>
        <v>300</v>
      </c>
      <c r="E300" s="748" t="s">
        <v>570</v>
      </c>
      <c r="F300" s="459"/>
      <c r="G300" s="459"/>
      <c r="H300" s="260" t="s">
        <v>1381</v>
      </c>
      <c r="I300" s="260" t="s">
        <v>1381</v>
      </c>
      <c r="J300" s="260" t="s">
        <v>1381</v>
      </c>
      <c r="K300" s="260" t="s">
        <v>1381</v>
      </c>
      <c r="L300" s="777" t="s">
        <v>1381</v>
      </c>
      <c r="M300" s="692" t="str">
        <f>IF(SUM(L300)-SUM(K300)=0,"- ",SUM(L300)-SUM(K300))</f>
        <v xml:space="preserve">- </v>
      </c>
      <c r="N300" s="811" t="s">
        <v>1381</v>
      </c>
    </row>
    <row r="301" spans="1:14">
      <c r="A301" s="1536">
        <f t="shared" si="32"/>
        <v>301</v>
      </c>
      <c r="E301" s="748" t="s">
        <v>571</v>
      </c>
      <c r="F301" s="459"/>
      <c r="G301" s="459"/>
      <c r="H301" s="260">
        <v>2649</v>
      </c>
      <c r="I301" s="260">
        <v>182</v>
      </c>
      <c r="J301" s="260">
        <v>-793</v>
      </c>
      <c r="K301" s="260">
        <v>-4493</v>
      </c>
      <c r="L301" s="777">
        <v>-10824</v>
      </c>
      <c r="M301" s="692">
        <f t="shared" ref="M301:M305" si="36">IF(SUM(L301)-SUM(K301)=0,"- ",SUM(L301)-SUM(K301))</f>
        <v>-6331</v>
      </c>
      <c r="N301" s="811">
        <v>-777</v>
      </c>
    </row>
    <row r="302" spans="1:14">
      <c r="A302" s="1536">
        <f t="shared" si="32"/>
        <v>302</v>
      </c>
      <c r="E302" s="636" t="s">
        <v>572</v>
      </c>
      <c r="F302" s="459"/>
      <c r="G302" s="459"/>
      <c r="H302" s="260">
        <v>129936</v>
      </c>
      <c r="I302" s="260">
        <v>91856</v>
      </c>
      <c r="J302" s="260">
        <v>144162</v>
      </c>
      <c r="K302" s="260">
        <v>144495</v>
      </c>
      <c r="L302" s="777">
        <v>150356</v>
      </c>
      <c r="M302" s="692">
        <f t="shared" si="36"/>
        <v>5861</v>
      </c>
      <c r="N302" s="811">
        <v>7778</v>
      </c>
    </row>
    <row r="303" spans="1:14">
      <c r="A303" s="1536">
        <f t="shared" si="32"/>
        <v>303</v>
      </c>
      <c r="E303" s="636" t="s">
        <v>573</v>
      </c>
      <c r="F303" s="459"/>
      <c r="G303" s="459"/>
      <c r="H303" s="260">
        <v>10608</v>
      </c>
      <c r="I303" s="260">
        <v>-2048</v>
      </c>
      <c r="J303" s="260">
        <v>37943</v>
      </c>
      <c r="K303" s="260">
        <v>11933</v>
      </c>
      <c r="L303" s="777">
        <v>-36903</v>
      </c>
      <c r="M303" s="692">
        <f t="shared" si="36"/>
        <v>-48836</v>
      </c>
      <c r="N303" s="811">
        <v>-14141</v>
      </c>
    </row>
    <row r="304" spans="1:14">
      <c r="A304" s="1536">
        <f t="shared" si="32"/>
        <v>304</v>
      </c>
      <c r="E304" s="748" t="s">
        <v>574</v>
      </c>
      <c r="F304" s="459"/>
      <c r="G304" s="459"/>
      <c r="H304" s="260">
        <v>1707</v>
      </c>
      <c r="I304" s="260">
        <v>5226</v>
      </c>
      <c r="J304" s="260">
        <v>7903</v>
      </c>
      <c r="K304" s="260">
        <v>-14549</v>
      </c>
      <c r="L304" s="777">
        <v>-30020</v>
      </c>
      <c r="M304" s="692">
        <f t="shared" si="36"/>
        <v>-15471</v>
      </c>
      <c r="N304" s="811">
        <v>-14264</v>
      </c>
    </row>
    <row r="305" spans="1:15">
      <c r="A305" s="1536">
        <f t="shared" si="32"/>
        <v>305</v>
      </c>
      <c r="E305" s="749" t="s">
        <v>575</v>
      </c>
      <c r="F305" s="461"/>
      <c r="G305" s="461"/>
      <c r="H305" s="255">
        <v>8901</v>
      </c>
      <c r="I305" s="255">
        <v>-7274</v>
      </c>
      <c r="J305" s="255">
        <v>30040</v>
      </c>
      <c r="K305" s="255">
        <v>26482</v>
      </c>
      <c r="L305" s="806">
        <v>-6883</v>
      </c>
      <c r="M305" s="713">
        <f t="shared" si="36"/>
        <v>-33365</v>
      </c>
      <c r="N305" s="812">
        <v>123</v>
      </c>
    </row>
    <row r="306" spans="1:15">
      <c r="A306" s="1536">
        <f t="shared" si="32"/>
        <v>306</v>
      </c>
      <c r="E306" s="831"/>
      <c r="H306" s="368"/>
      <c r="I306" s="368"/>
      <c r="J306" s="368"/>
      <c r="K306" s="368"/>
      <c r="L306" s="368"/>
      <c r="M306" s="368"/>
      <c r="N306" s="368"/>
      <c r="O306" s="368"/>
    </row>
    <row r="307" spans="1:15" ht="18.75">
      <c r="A307" s="1536">
        <f t="shared" si="32"/>
        <v>307</v>
      </c>
      <c r="D307" s="1073">
        <f>D292+1</f>
        <v>12</v>
      </c>
      <c r="E307" s="687" t="s">
        <v>576</v>
      </c>
      <c r="N307" s="291" t="s">
        <v>53</v>
      </c>
    </row>
    <row r="308" spans="1:15">
      <c r="A308" s="1536">
        <f t="shared" si="32"/>
        <v>308</v>
      </c>
      <c r="H308" s="615">
        <v>201903</v>
      </c>
      <c r="I308" s="615">
        <v>202003</v>
      </c>
      <c r="J308" s="615">
        <v>202103</v>
      </c>
      <c r="K308" s="615">
        <v>202203</v>
      </c>
      <c r="L308" s="1189">
        <v>202303</v>
      </c>
      <c r="M308" s="1191" t="s">
        <v>535</v>
      </c>
      <c r="N308" s="1191"/>
      <c r="O308" s="2"/>
    </row>
    <row r="309" spans="1:15">
      <c r="A309" s="1536">
        <f t="shared" si="32"/>
        <v>309</v>
      </c>
      <c r="H309" s="616" t="s">
        <v>1417</v>
      </c>
      <c r="I309" s="616" t="s">
        <v>1418</v>
      </c>
      <c r="J309" s="616" t="s">
        <v>1415</v>
      </c>
      <c r="K309" s="616" t="s">
        <v>1412</v>
      </c>
      <c r="L309" s="1190" t="s">
        <v>1380</v>
      </c>
      <c r="M309" s="1192" t="s">
        <v>536</v>
      </c>
      <c r="N309" s="1192" t="s">
        <v>537</v>
      </c>
      <c r="O309" s="2"/>
    </row>
    <row r="310" spans="1:15">
      <c r="A310" s="1536">
        <f t="shared" si="32"/>
        <v>310</v>
      </c>
      <c r="H310" s="780"/>
      <c r="I310" s="780"/>
      <c r="J310" s="780"/>
      <c r="K310" s="780"/>
      <c r="L310" s="780"/>
      <c r="M310" s="3"/>
      <c r="N310" s="3"/>
      <c r="O310" s="2"/>
    </row>
    <row r="311" spans="1:15">
      <c r="A311" s="1536">
        <f t="shared" si="32"/>
        <v>311</v>
      </c>
      <c r="E311" s="829" t="s">
        <v>566</v>
      </c>
      <c r="F311" s="457"/>
      <c r="G311" s="457"/>
      <c r="H311" s="258">
        <v>2041667</v>
      </c>
      <c r="I311" s="258">
        <v>2058467</v>
      </c>
      <c r="J311" s="258">
        <v>2332839</v>
      </c>
      <c r="K311" s="258">
        <v>2407408</v>
      </c>
      <c r="L311" s="805">
        <v>2489765</v>
      </c>
      <c r="M311" s="690">
        <f t="shared" ref="M311:M313" si="37">IF(SUM(L311)-SUM(K311)=0,"- ",SUM(L311)-SUM(K311))</f>
        <v>82357</v>
      </c>
      <c r="N311" s="756">
        <f t="shared" ref="N311:N314" si="38">IF(SUM(K311)=0,"- ",ROUND(M311/K311*100,2))</f>
        <v>3.42</v>
      </c>
      <c r="O311" s="2"/>
    </row>
    <row r="312" spans="1:15">
      <c r="A312" s="1536">
        <f t="shared" si="32"/>
        <v>312</v>
      </c>
      <c r="E312" s="830" t="s">
        <v>567</v>
      </c>
      <c r="F312" s="459"/>
      <c r="G312" s="459"/>
      <c r="H312" s="260">
        <v>1025991</v>
      </c>
      <c r="I312" s="260">
        <v>959843</v>
      </c>
      <c r="J312" s="260">
        <v>1029159</v>
      </c>
      <c r="K312" s="260">
        <v>1053666</v>
      </c>
      <c r="L312" s="777">
        <v>1095047</v>
      </c>
      <c r="M312" s="692">
        <f>IF(SUM(L312)-SUM(K312)=0,"- ",SUM(L312)-SUM(K312))</f>
        <v>41381</v>
      </c>
      <c r="N312" s="759">
        <f>IF(SUM(K312)=0,"- ",ROUND(M312/K312*100,2))</f>
        <v>3.93</v>
      </c>
      <c r="O312" s="2"/>
    </row>
    <row r="313" spans="1:15">
      <c r="A313" s="1536">
        <f t="shared" si="32"/>
        <v>313</v>
      </c>
      <c r="E313" s="748" t="s">
        <v>568</v>
      </c>
      <c r="F313" s="459"/>
      <c r="G313" s="459"/>
      <c r="H313" s="260">
        <v>263875</v>
      </c>
      <c r="I313" s="260">
        <v>170935</v>
      </c>
      <c r="J313" s="260">
        <v>187007</v>
      </c>
      <c r="K313" s="260">
        <v>163322</v>
      </c>
      <c r="L313" s="777">
        <v>284857</v>
      </c>
      <c r="M313" s="692">
        <f t="shared" si="37"/>
        <v>121535</v>
      </c>
      <c r="N313" s="759">
        <f t="shared" si="38"/>
        <v>74.41</v>
      </c>
      <c r="O313" s="2"/>
    </row>
    <row r="314" spans="1:15">
      <c r="A314" s="1536">
        <f t="shared" si="32"/>
        <v>314</v>
      </c>
      <c r="E314" s="748" t="s">
        <v>569</v>
      </c>
      <c r="F314" s="459"/>
      <c r="G314" s="459"/>
      <c r="H314" s="260">
        <v>348003</v>
      </c>
      <c r="I314" s="260">
        <v>351979</v>
      </c>
      <c r="J314" s="260">
        <v>374191</v>
      </c>
      <c r="K314" s="260">
        <v>365453</v>
      </c>
      <c r="L314" s="777">
        <v>308074</v>
      </c>
      <c r="M314" s="692">
        <f>IF(SUM(L314)-SUM(K314)=0,"- ",SUM(L314)-SUM(K314))</f>
        <v>-57379</v>
      </c>
      <c r="N314" s="759">
        <f t="shared" si="38"/>
        <v>-15.7</v>
      </c>
      <c r="O314" s="2"/>
    </row>
    <row r="315" spans="1:15">
      <c r="A315" s="1536">
        <f t="shared" si="32"/>
        <v>315</v>
      </c>
      <c r="E315" s="748" t="s">
        <v>570</v>
      </c>
      <c r="F315" s="459"/>
      <c r="G315" s="459"/>
      <c r="H315" s="260" t="s">
        <v>1381</v>
      </c>
      <c r="I315" s="260" t="s">
        <v>1381</v>
      </c>
      <c r="J315" s="260" t="s">
        <v>1381</v>
      </c>
      <c r="K315" s="260" t="s">
        <v>1381</v>
      </c>
      <c r="L315" s="777" t="s">
        <v>1381</v>
      </c>
      <c r="M315" s="692" t="str">
        <f>IF(SUM(L315)-SUM(K315)=0,"- ",SUM(L315)-SUM(K315))</f>
        <v xml:space="preserve">- </v>
      </c>
      <c r="N315" s="759" t="str">
        <f>IF(SUM(K315)=0,"- ",ROUND(M315/K315*100,2))</f>
        <v xml:space="preserve">- </v>
      </c>
      <c r="O315" s="2"/>
    </row>
    <row r="316" spans="1:15">
      <c r="A316" s="1536">
        <f t="shared" si="32"/>
        <v>316</v>
      </c>
      <c r="E316" s="748" t="s">
        <v>571</v>
      </c>
      <c r="F316" s="459"/>
      <c r="G316" s="459"/>
      <c r="H316" s="260">
        <v>414112</v>
      </c>
      <c r="I316" s="260">
        <v>436926</v>
      </c>
      <c r="J316" s="260">
        <v>467958</v>
      </c>
      <c r="K316" s="260">
        <v>524889</v>
      </c>
      <c r="L316" s="777">
        <v>502114</v>
      </c>
      <c r="M316" s="692">
        <f t="shared" ref="M316:M320" si="39">IF(SUM(L316)-SUM(K316)=0,"- ",SUM(L316)-SUM(K316))</f>
        <v>-22775</v>
      </c>
      <c r="N316" s="759">
        <f t="shared" ref="N316:N320" si="40">IF(SUM(K316)=0,"- ",ROUND(M316/K316*100,2))</f>
        <v>-4.34</v>
      </c>
      <c r="O316" s="2"/>
    </row>
    <row r="317" spans="1:15">
      <c r="A317" s="1536">
        <f t="shared" si="32"/>
        <v>317</v>
      </c>
      <c r="E317" s="636" t="s">
        <v>572</v>
      </c>
      <c r="F317" s="459"/>
      <c r="G317" s="459"/>
      <c r="H317" s="260">
        <v>228293</v>
      </c>
      <c r="I317" s="260">
        <v>187452</v>
      </c>
      <c r="J317" s="260">
        <v>239468</v>
      </c>
      <c r="K317" s="260">
        <v>233737</v>
      </c>
      <c r="L317" s="777">
        <v>235525</v>
      </c>
      <c r="M317" s="692">
        <f t="shared" si="39"/>
        <v>1788</v>
      </c>
      <c r="N317" s="759">
        <f t="shared" si="40"/>
        <v>0.76</v>
      </c>
      <c r="O317" s="2"/>
    </row>
    <row r="318" spans="1:15">
      <c r="A318" s="1536">
        <f t="shared" si="32"/>
        <v>318</v>
      </c>
      <c r="E318" s="636" t="s">
        <v>573</v>
      </c>
      <c r="F318" s="459"/>
      <c r="G318" s="459"/>
      <c r="H318" s="260">
        <v>787379</v>
      </c>
      <c r="I318" s="260">
        <v>911170</v>
      </c>
      <c r="J318" s="260">
        <v>1064211</v>
      </c>
      <c r="K318" s="260">
        <v>1120002</v>
      </c>
      <c r="L318" s="777">
        <v>1159191</v>
      </c>
      <c r="M318" s="692">
        <f t="shared" si="39"/>
        <v>39189</v>
      </c>
      <c r="N318" s="759">
        <f>IF(SUM(K318)=0,"- ",ROUND(M318/K318*100,2))</f>
        <v>3.5</v>
      </c>
      <c r="O318" s="2"/>
    </row>
    <row r="319" spans="1:15">
      <c r="A319" s="1536">
        <f t="shared" si="32"/>
        <v>319</v>
      </c>
      <c r="E319" s="748" t="s">
        <v>574</v>
      </c>
      <c r="F319" s="459"/>
      <c r="G319" s="459"/>
      <c r="H319" s="260">
        <v>433727</v>
      </c>
      <c r="I319" s="260">
        <v>507747</v>
      </c>
      <c r="J319" s="260">
        <v>520632</v>
      </c>
      <c r="K319" s="260">
        <v>533955</v>
      </c>
      <c r="L319" s="777">
        <v>594466</v>
      </c>
      <c r="M319" s="692">
        <f>IF(SUM(L319)-SUM(K319)=0,"- ",SUM(L319)-SUM(K319))</f>
        <v>60511</v>
      </c>
      <c r="N319" s="759">
        <f t="shared" si="40"/>
        <v>11.33</v>
      </c>
      <c r="O319" s="2"/>
    </row>
    <row r="320" spans="1:15">
      <c r="A320" s="1536">
        <f t="shared" si="32"/>
        <v>320</v>
      </c>
      <c r="E320" s="749" t="s">
        <v>575</v>
      </c>
      <c r="F320" s="461"/>
      <c r="G320" s="461"/>
      <c r="H320" s="255">
        <v>353652</v>
      </c>
      <c r="I320" s="255">
        <v>403423</v>
      </c>
      <c r="J320" s="255">
        <v>543579</v>
      </c>
      <c r="K320" s="255">
        <v>586047</v>
      </c>
      <c r="L320" s="806">
        <v>564725</v>
      </c>
      <c r="M320" s="713">
        <f t="shared" si="39"/>
        <v>-21322</v>
      </c>
      <c r="N320" s="762">
        <f t="shared" si="40"/>
        <v>-3.64</v>
      </c>
      <c r="O320" s="2"/>
    </row>
    <row r="321" spans="1:19">
      <c r="A321" s="1536">
        <f t="shared" si="32"/>
        <v>321</v>
      </c>
    </row>
    <row r="322" spans="1:19" ht="18.75">
      <c r="A322" s="1536">
        <f t="shared" si="32"/>
        <v>322</v>
      </c>
      <c r="D322" s="1073">
        <f>D307+1</f>
        <v>13</v>
      </c>
      <c r="E322" s="687" t="s">
        <v>577</v>
      </c>
    </row>
    <row r="323" spans="1:19">
      <c r="A323" s="1536">
        <f t="shared" ref="A323:A386" si="41">A322+1</f>
        <v>323</v>
      </c>
      <c r="S323" s="291" t="s">
        <v>53</v>
      </c>
    </row>
    <row r="324" spans="1:19">
      <c r="A324" s="1536">
        <f t="shared" si="41"/>
        <v>324</v>
      </c>
      <c r="H324" s="615">
        <v>201903</v>
      </c>
      <c r="I324" s="505"/>
      <c r="J324" s="615">
        <v>202003</v>
      </c>
      <c r="K324" s="505"/>
      <c r="L324" s="615">
        <v>202103</v>
      </c>
      <c r="M324" s="505"/>
      <c r="N324" s="615">
        <v>202203</v>
      </c>
      <c r="O324" s="505"/>
      <c r="P324" s="1189">
        <v>202303</v>
      </c>
      <c r="Q324" s="1202"/>
      <c r="R324" s="1204"/>
      <c r="S324" s="1204"/>
    </row>
    <row r="325" spans="1:19">
      <c r="A325" s="1536">
        <f t="shared" si="41"/>
        <v>325</v>
      </c>
      <c r="H325" s="780" t="s">
        <v>1417</v>
      </c>
      <c r="I325" s="780"/>
      <c r="J325" s="780" t="s">
        <v>1418</v>
      </c>
      <c r="K325" s="780"/>
      <c r="L325" s="780" t="s">
        <v>1415</v>
      </c>
      <c r="M325" s="780"/>
      <c r="N325" s="780" t="s">
        <v>1412</v>
      </c>
      <c r="O325" s="780"/>
      <c r="P325" s="1203" t="s">
        <v>1380</v>
      </c>
      <c r="Q325" s="1203"/>
      <c r="R325" s="1205" t="s">
        <v>513</v>
      </c>
      <c r="S325" s="1205"/>
    </row>
    <row r="326" spans="1:19">
      <c r="A326" s="1536">
        <f t="shared" si="41"/>
        <v>326</v>
      </c>
      <c r="H326" s="573" t="s">
        <v>514</v>
      </c>
      <c r="I326" s="509" t="s">
        <v>515</v>
      </c>
      <c r="J326" s="573" t="s">
        <v>514</v>
      </c>
      <c r="K326" s="509" t="s">
        <v>515</v>
      </c>
      <c r="L326" s="573" t="s">
        <v>514</v>
      </c>
      <c r="M326" s="509" t="s">
        <v>515</v>
      </c>
      <c r="N326" s="573" t="s">
        <v>514</v>
      </c>
      <c r="O326" s="509" t="s">
        <v>515</v>
      </c>
      <c r="P326" s="1116" t="s">
        <v>514</v>
      </c>
      <c r="Q326" s="1150" t="s">
        <v>515</v>
      </c>
      <c r="R326" s="1192" t="s">
        <v>514</v>
      </c>
      <c r="S326" s="1192" t="s">
        <v>516</v>
      </c>
    </row>
    <row r="327" spans="1:19">
      <c r="A327" s="1536">
        <f t="shared" si="41"/>
        <v>327</v>
      </c>
      <c r="H327" s="1236" t="s">
        <v>79</v>
      </c>
      <c r="I327" s="2"/>
      <c r="J327" s="1236" t="s">
        <v>79</v>
      </c>
      <c r="K327" s="2"/>
      <c r="L327" s="1236" t="s">
        <v>79</v>
      </c>
      <c r="M327" s="2"/>
      <c r="N327" s="1236" t="s">
        <v>79</v>
      </c>
      <c r="O327" s="2"/>
      <c r="P327" s="1236" t="s">
        <v>79</v>
      </c>
    </row>
    <row r="328" spans="1:19">
      <c r="A328" s="1536">
        <f t="shared" si="41"/>
        <v>328</v>
      </c>
      <c r="E328" s="574" t="s">
        <v>283</v>
      </c>
      <c r="F328" s="574"/>
      <c r="G328" s="591"/>
      <c r="H328" s="65">
        <v>2082715</v>
      </c>
      <c r="I328" s="423">
        <f t="shared" ref="I328:I335" si="42">IF(SUM(H328)=0,"- ",ROUND(H328/H$328*100,2))</f>
        <v>100</v>
      </c>
      <c r="J328" s="65">
        <v>2103737</v>
      </c>
      <c r="K328" s="423">
        <f t="shared" ref="K328:K335" si="43">IF(SUM(J328)=0,"- ",ROUND(J328/J$328*100,2))</f>
        <v>100</v>
      </c>
      <c r="L328" s="65">
        <v>2380625</v>
      </c>
      <c r="M328" s="423">
        <f t="shared" ref="M328:M335" si="44">IF(SUM(L328)=0,"- ",ROUND(L328/L$328*100,2))</f>
        <v>100</v>
      </c>
      <c r="N328" s="65">
        <v>2463245</v>
      </c>
      <c r="O328" s="423">
        <f t="shared" ref="O328:O335" si="45">IF(SUM(N328)=0,"- ",ROUND(N328/N$328*100,2))</f>
        <v>100</v>
      </c>
      <c r="P328" s="813">
        <v>2554340</v>
      </c>
      <c r="Q328" s="832">
        <f t="shared" ref="Q328:Q335" si="46">IF(SUM(P328)=0,"- ",ROUND(P328/P$328*100,2))</f>
        <v>100</v>
      </c>
      <c r="R328" s="690">
        <f>IF(SUM(P328)-SUM(N328)=0,"- ",SUM(P328)-SUM(N328))</f>
        <v>91095</v>
      </c>
      <c r="S328" s="756" t="str">
        <f>IF(SUM(Q328)-SUM(O328)=0,"- ",SUM(Q328)-SUM(O328))</f>
        <v xml:space="preserve">- </v>
      </c>
    </row>
    <row r="329" spans="1:19">
      <c r="A329" s="1536">
        <f t="shared" si="41"/>
        <v>329</v>
      </c>
      <c r="E329" s="576" t="s">
        <v>284</v>
      </c>
      <c r="F329" s="575"/>
      <c r="G329" s="566"/>
      <c r="H329" s="67">
        <v>263875</v>
      </c>
      <c r="I329" s="424">
        <f t="shared" si="42"/>
        <v>12.67</v>
      </c>
      <c r="J329" s="67">
        <v>170936</v>
      </c>
      <c r="K329" s="424">
        <f t="shared" si="43"/>
        <v>8.1300000000000008</v>
      </c>
      <c r="L329" s="67">
        <v>187008</v>
      </c>
      <c r="M329" s="424">
        <f t="shared" si="44"/>
        <v>7.86</v>
      </c>
      <c r="N329" s="67">
        <v>163323</v>
      </c>
      <c r="O329" s="424">
        <f t="shared" si="45"/>
        <v>6.63</v>
      </c>
      <c r="P329" s="811">
        <v>284858</v>
      </c>
      <c r="Q329" s="833">
        <f t="shared" si="46"/>
        <v>11.15</v>
      </c>
      <c r="R329" s="692">
        <f t="shared" ref="R329:S335" si="47">IF(SUM(P329)-SUM(N329)=0,"- ",SUM(P329)-SUM(N329))</f>
        <v>121535</v>
      </c>
      <c r="S329" s="759">
        <f t="shared" si="47"/>
        <v>4.5200000000000005</v>
      </c>
    </row>
    <row r="330" spans="1:19">
      <c r="A330" s="1536">
        <f t="shared" si="41"/>
        <v>330</v>
      </c>
      <c r="E330" s="576" t="s">
        <v>285</v>
      </c>
      <c r="F330" s="575"/>
      <c r="G330" s="566"/>
      <c r="H330" s="67">
        <v>348004</v>
      </c>
      <c r="I330" s="424">
        <f t="shared" si="42"/>
        <v>16.71</v>
      </c>
      <c r="J330" s="67">
        <v>351980</v>
      </c>
      <c r="K330" s="424">
        <f t="shared" si="43"/>
        <v>16.73</v>
      </c>
      <c r="L330" s="67">
        <v>374191</v>
      </c>
      <c r="M330" s="424">
        <f t="shared" si="44"/>
        <v>15.72</v>
      </c>
      <c r="N330" s="67">
        <v>365453</v>
      </c>
      <c r="O330" s="424">
        <f t="shared" si="45"/>
        <v>14.84</v>
      </c>
      <c r="P330" s="811">
        <v>308074</v>
      </c>
      <c r="Q330" s="833">
        <f t="shared" si="46"/>
        <v>12.06</v>
      </c>
      <c r="R330" s="692">
        <f t="shared" si="47"/>
        <v>-57379</v>
      </c>
      <c r="S330" s="759">
        <f t="shared" si="47"/>
        <v>-2.7799999999999994</v>
      </c>
    </row>
    <row r="331" spans="1:19">
      <c r="A331" s="1536">
        <f t="shared" si="41"/>
        <v>331</v>
      </c>
      <c r="E331" s="576" t="s">
        <v>286</v>
      </c>
      <c r="F331" s="575"/>
      <c r="G331" s="566"/>
      <c r="H331" s="67" t="s">
        <v>1381</v>
      </c>
      <c r="I331" s="424" t="str">
        <f t="shared" si="42"/>
        <v xml:space="preserve">- </v>
      </c>
      <c r="J331" s="67" t="s">
        <v>1381</v>
      </c>
      <c r="K331" s="424" t="str">
        <f t="shared" si="43"/>
        <v xml:space="preserve">- </v>
      </c>
      <c r="L331" s="67" t="s">
        <v>1381</v>
      </c>
      <c r="M331" s="424" t="str">
        <f t="shared" si="44"/>
        <v xml:space="preserve">- </v>
      </c>
      <c r="N331" s="67" t="s">
        <v>1381</v>
      </c>
      <c r="O331" s="424" t="str">
        <f t="shared" si="45"/>
        <v xml:space="preserve">- </v>
      </c>
      <c r="P331" s="811" t="s">
        <v>1381</v>
      </c>
      <c r="Q331" s="833" t="str">
        <f t="shared" si="46"/>
        <v xml:space="preserve">- </v>
      </c>
      <c r="R331" s="692" t="str">
        <f t="shared" si="47"/>
        <v xml:space="preserve">- </v>
      </c>
      <c r="S331" s="759" t="str">
        <f t="shared" si="47"/>
        <v xml:space="preserve">- </v>
      </c>
    </row>
    <row r="332" spans="1:19">
      <c r="A332" s="1536">
        <f t="shared" si="41"/>
        <v>332</v>
      </c>
      <c r="E332" s="576" t="s">
        <v>287</v>
      </c>
      <c r="F332" s="566"/>
      <c r="G332" s="566"/>
      <c r="H332" s="67">
        <v>414112</v>
      </c>
      <c r="I332" s="424">
        <f t="shared" si="42"/>
        <v>19.88</v>
      </c>
      <c r="J332" s="67">
        <v>436927</v>
      </c>
      <c r="K332" s="424">
        <f t="shared" si="43"/>
        <v>20.77</v>
      </c>
      <c r="L332" s="67">
        <v>467959</v>
      </c>
      <c r="M332" s="424">
        <f t="shared" si="44"/>
        <v>19.66</v>
      </c>
      <c r="N332" s="67">
        <v>524890</v>
      </c>
      <c r="O332" s="424">
        <f t="shared" si="45"/>
        <v>21.31</v>
      </c>
      <c r="P332" s="811">
        <v>502115</v>
      </c>
      <c r="Q332" s="833">
        <f t="shared" si="46"/>
        <v>19.66</v>
      </c>
      <c r="R332" s="692">
        <f t="shared" si="47"/>
        <v>-22775</v>
      </c>
      <c r="S332" s="759">
        <f t="shared" si="47"/>
        <v>-1.6499999999999986</v>
      </c>
    </row>
    <row r="333" spans="1:19">
      <c r="A333" s="1536">
        <f t="shared" si="41"/>
        <v>333</v>
      </c>
      <c r="E333" s="576" t="s">
        <v>288</v>
      </c>
      <c r="F333" s="566"/>
      <c r="G333" s="566"/>
      <c r="H333" s="67">
        <v>244077</v>
      </c>
      <c r="I333" s="424">
        <f t="shared" si="42"/>
        <v>11.72</v>
      </c>
      <c r="J333" s="67">
        <v>203170</v>
      </c>
      <c r="K333" s="424">
        <f t="shared" si="43"/>
        <v>9.66</v>
      </c>
      <c r="L333" s="67">
        <v>254688</v>
      </c>
      <c r="M333" s="424">
        <f t="shared" si="44"/>
        <v>10.7</v>
      </c>
      <c r="N333" s="67">
        <v>249507</v>
      </c>
      <c r="O333" s="424">
        <f t="shared" si="45"/>
        <v>10.130000000000001</v>
      </c>
      <c r="P333" s="811">
        <v>251405</v>
      </c>
      <c r="Q333" s="833">
        <f t="shared" si="46"/>
        <v>9.84</v>
      </c>
      <c r="R333" s="692">
        <f t="shared" si="47"/>
        <v>1898</v>
      </c>
      <c r="S333" s="759">
        <f t="shared" si="47"/>
        <v>-0.29000000000000092</v>
      </c>
    </row>
    <row r="334" spans="1:19">
      <c r="A334" s="1536">
        <f t="shared" si="41"/>
        <v>334</v>
      </c>
      <c r="E334" s="576" t="s">
        <v>289</v>
      </c>
      <c r="F334" s="566"/>
      <c r="G334" s="566"/>
      <c r="H334" s="67">
        <v>812644</v>
      </c>
      <c r="I334" s="424">
        <f t="shared" si="42"/>
        <v>39.020000000000003</v>
      </c>
      <c r="J334" s="67">
        <v>940723</v>
      </c>
      <c r="K334" s="424">
        <f t="shared" si="43"/>
        <v>44.72</v>
      </c>
      <c r="L334" s="67">
        <v>1096777</v>
      </c>
      <c r="M334" s="424">
        <f t="shared" si="44"/>
        <v>46.07</v>
      </c>
      <c r="N334" s="67">
        <v>1160070</v>
      </c>
      <c r="O334" s="424">
        <f t="shared" si="45"/>
        <v>47.1</v>
      </c>
      <c r="P334" s="811">
        <v>1207887</v>
      </c>
      <c r="Q334" s="833">
        <f t="shared" si="46"/>
        <v>47.29</v>
      </c>
      <c r="R334" s="692">
        <f t="shared" si="47"/>
        <v>47817</v>
      </c>
      <c r="S334" s="759">
        <f t="shared" si="47"/>
        <v>0.18999999999999773</v>
      </c>
    </row>
    <row r="335" spans="1:19">
      <c r="A335" s="1536">
        <f t="shared" si="41"/>
        <v>335</v>
      </c>
      <c r="E335" s="581" t="s">
        <v>290</v>
      </c>
      <c r="F335" s="567"/>
      <c r="G335" s="567"/>
      <c r="H335" s="69">
        <v>468500</v>
      </c>
      <c r="I335" s="425">
        <f t="shared" si="42"/>
        <v>22.49</v>
      </c>
      <c r="J335" s="69">
        <v>548000</v>
      </c>
      <c r="K335" s="425">
        <f t="shared" si="43"/>
        <v>26.05</v>
      </c>
      <c r="L335" s="69">
        <v>571400</v>
      </c>
      <c r="M335" s="425">
        <f t="shared" si="44"/>
        <v>24</v>
      </c>
      <c r="N335" s="69">
        <v>597600</v>
      </c>
      <c r="O335" s="425">
        <f t="shared" si="45"/>
        <v>24.26</v>
      </c>
      <c r="P335" s="812">
        <v>661100</v>
      </c>
      <c r="Q335" s="834">
        <f t="shared" si="46"/>
        <v>25.88</v>
      </c>
      <c r="R335" s="713">
        <f t="shared" si="47"/>
        <v>63500</v>
      </c>
      <c r="S335" s="762">
        <f t="shared" si="47"/>
        <v>1.6199999999999974</v>
      </c>
    </row>
    <row r="336" spans="1:19">
      <c r="A336" s="1536">
        <f t="shared" si="41"/>
        <v>336</v>
      </c>
    </row>
    <row r="337" spans="1:19" ht="18.75">
      <c r="A337" s="1536">
        <f t="shared" si="41"/>
        <v>337</v>
      </c>
      <c r="D337" s="1073">
        <f>D322+1</f>
        <v>14</v>
      </c>
      <c r="E337" s="687" t="s">
        <v>578</v>
      </c>
      <c r="F337" s="493"/>
      <c r="G337" s="493"/>
      <c r="S337" s="835" t="s">
        <v>579</v>
      </c>
    </row>
    <row r="338" spans="1:19" s="2" customFormat="1" ht="12">
      <c r="A338" s="1536">
        <f t="shared" si="41"/>
        <v>338</v>
      </c>
      <c r="B338" s="3"/>
      <c r="C338" s="3"/>
      <c r="D338" s="494"/>
      <c r="E338" s="508"/>
      <c r="F338" s="508"/>
      <c r="G338" s="508"/>
      <c r="H338" s="615" t="s">
        <v>1419</v>
      </c>
      <c r="I338" s="615">
        <v>201903</v>
      </c>
      <c r="J338" s="615">
        <v>201909</v>
      </c>
      <c r="K338" s="615">
        <v>202003</v>
      </c>
      <c r="L338" s="615">
        <v>202009</v>
      </c>
      <c r="M338" s="615">
        <v>202103</v>
      </c>
      <c r="N338" s="615">
        <v>202109</v>
      </c>
      <c r="O338" s="615">
        <v>202203</v>
      </c>
      <c r="P338" s="513">
        <v>202209</v>
      </c>
      <c r="Q338" s="1189">
        <v>202303</v>
      </c>
      <c r="R338" s="1191" t="s">
        <v>513</v>
      </c>
      <c r="S338" s="1191"/>
    </row>
    <row r="339" spans="1:19" s="2" customFormat="1" ht="12">
      <c r="A339" s="1536">
        <f t="shared" si="41"/>
        <v>339</v>
      </c>
      <c r="B339" s="3"/>
      <c r="C339" s="3"/>
      <c r="D339" s="494"/>
      <c r="E339" s="508"/>
      <c r="F339" s="508"/>
      <c r="G339" s="508"/>
      <c r="H339" s="616" t="s">
        <v>1420</v>
      </c>
      <c r="I339" s="616" t="s">
        <v>1417</v>
      </c>
      <c r="J339" s="616" t="s">
        <v>1421</v>
      </c>
      <c r="K339" s="616" t="s">
        <v>1418</v>
      </c>
      <c r="L339" s="616" t="s">
        <v>1422</v>
      </c>
      <c r="M339" s="616" t="s">
        <v>1415</v>
      </c>
      <c r="N339" s="616" t="s">
        <v>1423</v>
      </c>
      <c r="O339" s="616" t="s">
        <v>1412</v>
      </c>
      <c r="P339" s="516" t="s">
        <v>1426</v>
      </c>
      <c r="Q339" s="1190" t="s">
        <v>1380</v>
      </c>
      <c r="R339" s="1192" t="s">
        <v>580</v>
      </c>
      <c r="S339" s="1192" t="s">
        <v>581</v>
      </c>
    </row>
    <row r="340" spans="1:19" s="2" customFormat="1" ht="12">
      <c r="A340" s="1536">
        <f t="shared" si="41"/>
        <v>340</v>
      </c>
      <c r="B340" s="3"/>
      <c r="C340" s="3"/>
      <c r="D340" s="494"/>
      <c r="E340" s="508"/>
      <c r="F340" s="508"/>
      <c r="G340" s="508"/>
      <c r="H340" s="780"/>
      <c r="I340" s="780"/>
      <c r="J340" s="780"/>
      <c r="K340" s="780"/>
      <c r="L340" s="780"/>
      <c r="M340" s="780"/>
      <c r="N340" s="780"/>
      <c r="O340" s="780"/>
      <c r="P340" s="638"/>
      <c r="Q340" s="1203"/>
      <c r="R340" s="1205"/>
      <c r="S340" s="1205"/>
    </row>
    <row r="341" spans="1:19" s="2" customFormat="1" ht="12">
      <c r="A341" s="1536">
        <f t="shared" si="41"/>
        <v>341</v>
      </c>
      <c r="B341" s="3"/>
      <c r="C341" s="3"/>
      <c r="D341" s="494"/>
      <c r="E341" s="508"/>
      <c r="F341" s="508"/>
      <c r="G341" s="508"/>
      <c r="H341" s="780" t="s">
        <v>79</v>
      </c>
      <c r="I341" s="780" t="s">
        <v>79</v>
      </c>
      <c r="J341" s="780" t="s">
        <v>79</v>
      </c>
      <c r="K341" s="780" t="s">
        <v>79</v>
      </c>
      <c r="L341" s="780" t="s">
        <v>79</v>
      </c>
      <c r="M341" s="780" t="s">
        <v>79</v>
      </c>
      <c r="N341" s="780" t="s">
        <v>79</v>
      </c>
      <c r="O341" s="780" t="s">
        <v>79</v>
      </c>
      <c r="P341" s="638" t="s">
        <v>79</v>
      </c>
      <c r="Q341" s="1203" t="s">
        <v>1393</v>
      </c>
      <c r="R341" s="1205"/>
      <c r="S341" s="1205"/>
    </row>
    <row r="342" spans="1:19" s="2" customFormat="1" ht="12">
      <c r="A342" s="1536">
        <f t="shared" si="41"/>
        <v>342</v>
      </c>
      <c r="B342" s="110"/>
      <c r="C342" s="110"/>
      <c r="D342" s="742" t="s">
        <v>79</v>
      </c>
      <c r="E342" s="574" t="s">
        <v>582</v>
      </c>
      <c r="F342" s="591"/>
      <c r="G342" s="591"/>
      <c r="H342" s="258" t="s">
        <v>1381</v>
      </c>
      <c r="I342" s="257" t="s">
        <v>1381</v>
      </c>
      <c r="J342" s="258" t="s">
        <v>1381</v>
      </c>
      <c r="K342" s="257" t="s">
        <v>1381</v>
      </c>
      <c r="L342" s="258" t="s">
        <v>1381</v>
      </c>
      <c r="M342" s="257" t="s">
        <v>1381</v>
      </c>
      <c r="N342" s="258" t="s">
        <v>1381</v>
      </c>
      <c r="O342" s="258" t="s">
        <v>1381</v>
      </c>
      <c r="P342" s="258" t="s">
        <v>1381</v>
      </c>
      <c r="Q342" s="805" t="s">
        <v>1381</v>
      </c>
      <c r="R342" s="690" t="str">
        <f>IF(SUM(Q342)-SUM(P342)=0,"- ",SUM(Q342)-SUM(P342))</f>
        <v xml:space="preserve">- </v>
      </c>
      <c r="S342" s="690" t="str">
        <f>IF(SUM(Q342)-SUM(O342)=0,"- ",SUM(Q342)-SUM(O342))</f>
        <v xml:space="preserve">- </v>
      </c>
    </row>
    <row r="343" spans="1:19" s="2" customFormat="1" ht="12">
      <c r="A343" s="1536">
        <f t="shared" si="41"/>
        <v>343</v>
      </c>
      <c r="B343" s="110"/>
      <c r="C343" s="110"/>
      <c r="D343" s="742" t="s">
        <v>79</v>
      </c>
      <c r="E343" s="579" t="s">
        <v>583</v>
      </c>
      <c r="F343" s="566"/>
      <c r="G343" s="566"/>
      <c r="H343" s="265" t="s">
        <v>1381</v>
      </c>
      <c r="I343" s="264" t="s">
        <v>1381</v>
      </c>
      <c r="J343" s="265" t="s">
        <v>1381</v>
      </c>
      <c r="K343" s="264" t="s">
        <v>1381</v>
      </c>
      <c r="L343" s="265" t="s">
        <v>1381</v>
      </c>
      <c r="M343" s="264" t="s">
        <v>1381</v>
      </c>
      <c r="N343" s="265" t="s">
        <v>1381</v>
      </c>
      <c r="O343" s="265" t="s">
        <v>1381</v>
      </c>
      <c r="P343" s="265" t="s">
        <v>1381</v>
      </c>
      <c r="Q343" s="836" t="s">
        <v>1381</v>
      </c>
      <c r="R343" s="837" t="str">
        <f t="shared" ref="R343:R353" si="48">IF(SUM(Q343)-SUM(P343)=0,"- ",SUM(Q343)-SUM(P343))</f>
        <v xml:space="preserve">- </v>
      </c>
      <c r="S343" s="837" t="str">
        <f t="shared" ref="S343:S353" si="49">IF(SUM(Q343)-SUM(O343)=0,"- ",SUM(Q343)-SUM(O343))</f>
        <v xml:space="preserve">- </v>
      </c>
    </row>
    <row r="344" spans="1:19" s="2" customFormat="1" ht="12">
      <c r="A344" s="1536">
        <f t="shared" si="41"/>
        <v>344</v>
      </c>
      <c r="B344" s="110"/>
      <c r="C344" s="110"/>
      <c r="D344" s="742" t="s">
        <v>79</v>
      </c>
      <c r="E344" s="579" t="s">
        <v>584</v>
      </c>
      <c r="F344" s="566"/>
      <c r="G344" s="566"/>
      <c r="H344" s="267" t="s">
        <v>1381</v>
      </c>
      <c r="I344" s="266" t="s">
        <v>1381</v>
      </c>
      <c r="J344" s="267" t="s">
        <v>1381</v>
      </c>
      <c r="K344" s="266" t="s">
        <v>1381</v>
      </c>
      <c r="L344" s="267" t="s">
        <v>1381</v>
      </c>
      <c r="M344" s="266" t="s">
        <v>1381</v>
      </c>
      <c r="N344" s="267" t="s">
        <v>1381</v>
      </c>
      <c r="O344" s="267" t="s">
        <v>1381</v>
      </c>
      <c r="P344" s="267" t="s">
        <v>1381</v>
      </c>
      <c r="Q344" s="838" t="s">
        <v>1381</v>
      </c>
      <c r="R344" s="759" t="str">
        <f t="shared" si="48"/>
        <v xml:space="preserve">- </v>
      </c>
      <c r="S344" s="759" t="str">
        <f t="shared" si="49"/>
        <v xml:space="preserve">- </v>
      </c>
    </row>
    <row r="345" spans="1:19" s="2" customFormat="1" ht="12">
      <c r="A345" s="1536">
        <f t="shared" si="41"/>
        <v>345</v>
      </c>
      <c r="B345" s="110"/>
      <c r="C345" s="110"/>
      <c r="D345" s="742" t="s">
        <v>79</v>
      </c>
      <c r="E345" s="1221" t="s">
        <v>585</v>
      </c>
      <c r="F345" s="652"/>
      <c r="G345" s="652"/>
      <c r="H345" s="253" t="s">
        <v>1381</v>
      </c>
      <c r="I345" s="1222" t="s">
        <v>1381</v>
      </c>
      <c r="J345" s="253" t="s">
        <v>1381</v>
      </c>
      <c r="K345" s="1222" t="s">
        <v>1381</v>
      </c>
      <c r="L345" s="253" t="s">
        <v>1381</v>
      </c>
      <c r="M345" s="1222" t="s">
        <v>1381</v>
      </c>
      <c r="N345" s="253" t="s">
        <v>1381</v>
      </c>
      <c r="O345" s="253" t="s">
        <v>1381</v>
      </c>
      <c r="P345" s="253" t="s">
        <v>1381</v>
      </c>
      <c r="Q345" s="1223" t="s">
        <v>1381</v>
      </c>
      <c r="R345" s="696" t="str">
        <f>IF(SUM(Q345)-SUM(P345)=0,"- ",SUM(Q345)-SUM(P345))</f>
        <v xml:space="preserve">- </v>
      </c>
      <c r="S345" s="696" t="str">
        <f t="shared" si="49"/>
        <v xml:space="preserve">- </v>
      </c>
    </row>
    <row r="346" spans="1:19" s="2" customFormat="1" ht="12">
      <c r="A346" s="1536">
        <f t="shared" si="41"/>
        <v>346</v>
      </c>
      <c r="B346" s="110"/>
      <c r="C346" s="110"/>
      <c r="D346" s="742" t="s">
        <v>79</v>
      </c>
      <c r="E346" s="578" t="s">
        <v>586</v>
      </c>
      <c r="F346" s="591"/>
      <c r="G346" s="591"/>
      <c r="H346" s="258">
        <v>1398600</v>
      </c>
      <c r="I346" s="257">
        <v>1370091</v>
      </c>
      <c r="J346" s="258">
        <v>1330700</v>
      </c>
      <c r="K346" s="257">
        <v>1352566</v>
      </c>
      <c r="L346" s="258">
        <v>1426800</v>
      </c>
      <c r="M346" s="257">
        <v>1554512</v>
      </c>
      <c r="N346" s="258">
        <v>1580500</v>
      </c>
      <c r="O346" s="258">
        <v>1616138</v>
      </c>
      <c r="P346" s="258">
        <v>1652700</v>
      </c>
      <c r="Q346" s="805">
        <v>1641835</v>
      </c>
      <c r="R346" s="690">
        <f t="shared" si="48"/>
        <v>-10865</v>
      </c>
      <c r="S346" s="690">
        <f t="shared" si="49"/>
        <v>25697</v>
      </c>
    </row>
    <row r="347" spans="1:19" s="2" customFormat="1" ht="12">
      <c r="A347" s="1536">
        <f t="shared" si="41"/>
        <v>347</v>
      </c>
      <c r="B347" s="110"/>
      <c r="C347" s="110"/>
      <c r="D347" s="742" t="s">
        <v>79</v>
      </c>
      <c r="E347" s="579" t="s">
        <v>583</v>
      </c>
      <c r="F347" s="566"/>
      <c r="G347" s="566"/>
      <c r="H347" s="265">
        <v>3.5</v>
      </c>
      <c r="I347" s="264">
        <v>3.5</v>
      </c>
      <c r="J347" s="265">
        <v>4</v>
      </c>
      <c r="K347" s="264">
        <v>4.2</v>
      </c>
      <c r="L347" s="265">
        <v>4.7</v>
      </c>
      <c r="M347" s="264">
        <v>5.0999999999999996</v>
      </c>
      <c r="N347" s="265">
        <v>5.3</v>
      </c>
      <c r="O347" s="265">
        <v>5.2</v>
      </c>
      <c r="P347" s="265">
        <v>4.5999999999999996</v>
      </c>
      <c r="Q347" s="836">
        <v>4.0999999999999996</v>
      </c>
      <c r="R347" s="837">
        <f>IF(SUM(Q347)-SUM(P347)=0,"- ",SUM(Q347)-SUM(P347))</f>
        <v>-0.5</v>
      </c>
      <c r="S347" s="837">
        <f t="shared" si="49"/>
        <v>-1.1000000000000005</v>
      </c>
    </row>
    <row r="348" spans="1:19" s="2" customFormat="1" ht="12">
      <c r="A348" s="1536">
        <f t="shared" si="41"/>
        <v>348</v>
      </c>
      <c r="B348" s="110"/>
      <c r="C348" s="110"/>
      <c r="D348" s="742" t="s">
        <v>79</v>
      </c>
      <c r="E348" s="579" t="s">
        <v>587</v>
      </c>
      <c r="F348" s="566"/>
      <c r="G348" s="566"/>
      <c r="H348" s="267">
        <v>1.57</v>
      </c>
      <c r="I348" s="266">
        <v>1.25</v>
      </c>
      <c r="J348" s="267">
        <v>1.8</v>
      </c>
      <c r="K348" s="266">
        <v>1.47</v>
      </c>
      <c r="L348" s="267">
        <v>1.57</v>
      </c>
      <c r="M348" s="266">
        <v>1.35</v>
      </c>
      <c r="N348" s="267">
        <v>1.8</v>
      </c>
      <c r="O348" s="267">
        <v>1.32</v>
      </c>
      <c r="P348" s="267">
        <v>1.7</v>
      </c>
      <c r="Q348" s="838">
        <v>1.61</v>
      </c>
      <c r="R348" s="759">
        <f t="shared" si="48"/>
        <v>-8.9999999999999858E-2</v>
      </c>
      <c r="S348" s="759">
        <f t="shared" si="49"/>
        <v>0.29000000000000004</v>
      </c>
    </row>
    <row r="349" spans="1:19" s="2" customFormat="1" ht="12">
      <c r="A349" s="1536">
        <f t="shared" si="41"/>
        <v>349</v>
      </c>
      <c r="B349" s="110"/>
      <c r="C349" s="110"/>
      <c r="D349" s="742" t="s">
        <v>79</v>
      </c>
      <c r="E349" s="581" t="s">
        <v>588</v>
      </c>
      <c r="F349" s="567"/>
      <c r="G349" s="567"/>
      <c r="H349" s="255" t="s">
        <v>1381</v>
      </c>
      <c r="I349" s="262" t="s">
        <v>1381</v>
      </c>
      <c r="J349" s="255" t="s">
        <v>1381</v>
      </c>
      <c r="K349" s="262" t="s">
        <v>1381</v>
      </c>
      <c r="L349" s="255" t="s">
        <v>1381</v>
      </c>
      <c r="M349" s="262" t="s">
        <v>1381</v>
      </c>
      <c r="N349" s="255" t="s">
        <v>1381</v>
      </c>
      <c r="O349" s="255" t="s">
        <v>1381</v>
      </c>
      <c r="P349" s="255" t="s">
        <v>1381</v>
      </c>
      <c r="Q349" s="806" t="s">
        <v>1381</v>
      </c>
      <c r="R349" s="762" t="str">
        <f t="shared" si="48"/>
        <v xml:space="preserve">- </v>
      </c>
      <c r="S349" s="762" t="str">
        <f t="shared" si="49"/>
        <v xml:space="preserve">- </v>
      </c>
    </row>
    <row r="350" spans="1:19" s="2" customFormat="1" ht="12">
      <c r="A350" s="1536">
        <f t="shared" si="41"/>
        <v>350</v>
      </c>
      <c r="B350" s="110"/>
      <c r="C350" s="110"/>
      <c r="D350" s="742" t="s">
        <v>79</v>
      </c>
      <c r="E350" s="586" t="s">
        <v>589</v>
      </c>
      <c r="F350" s="650"/>
      <c r="G350" s="650"/>
      <c r="H350" s="1224">
        <v>454800</v>
      </c>
      <c r="I350" s="1225">
        <v>468500</v>
      </c>
      <c r="J350" s="1224">
        <v>519100</v>
      </c>
      <c r="K350" s="1225">
        <v>548000</v>
      </c>
      <c r="L350" s="1224">
        <v>541800</v>
      </c>
      <c r="M350" s="1225">
        <v>571400</v>
      </c>
      <c r="N350" s="1224">
        <v>585200</v>
      </c>
      <c r="O350" s="1224">
        <v>597600</v>
      </c>
      <c r="P350" s="1224">
        <v>635900</v>
      </c>
      <c r="Q350" s="1226">
        <v>661100</v>
      </c>
      <c r="R350" s="704">
        <f t="shared" si="48"/>
        <v>25200</v>
      </c>
      <c r="S350" s="704">
        <f t="shared" si="49"/>
        <v>63500</v>
      </c>
    </row>
    <row r="351" spans="1:19" s="2" customFormat="1" ht="12">
      <c r="A351" s="1536">
        <f t="shared" si="41"/>
        <v>351</v>
      </c>
      <c r="B351" s="110"/>
      <c r="C351" s="110"/>
      <c r="D351" s="742" t="s">
        <v>79</v>
      </c>
      <c r="E351" s="579" t="s">
        <v>583</v>
      </c>
      <c r="F351" s="566"/>
      <c r="G351" s="566"/>
      <c r="H351" s="265">
        <v>1.3</v>
      </c>
      <c r="I351" s="264">
        <v>1.4</v>
      </c>
      <c r="J351" s="265">
        <v>2</v>
      </c>
      <c r="K351" s="264">
        <v>1.7</v>
      </c>
      <c r="L351" s="265">
        <v>1.7</v>
      </c>
      <c r="M351" s="264">
        <v>2.2999999999999998</v>
      </c>
      <c r="N351" s="265">
        <v>2.6</v>
      </c>
      <c r="O351" s="265">
        <v>2.7</v>
      </c>
      <c r="P351" s="265">
        <v>2.4</v>
      </c>
      <c r="Q351" s="836">
        <v>2</v>
      </c>
      <c r="R351" s="837">
        <f t="shared" si="48"/>
        <v>-0.39999999999999991</v>
      </c>
      <c r="S351" s="837">
        <f t="shared" si="49"/>
        <v>-0.70000000000000018</v>
      </c>
    </row>
    <row r="352" spans="1:19" s="2" customFormat="1" ht="12">
      <c r="A352" s="1536">
        <f t="shared" si="41"/>
        <v>352</v>
      </c>
      <c r="B352" s="110"/>
      <c r="C352" s="110"/>
      <c r="D352" s="742" t="s">
        <v>79</v>
      </c>
      <c r="E352" s="579" t="s">
        <v>590</v>
      </c>
      <c r="F352" s="566"/>
      <c r="G352" s="566"/>
      <c r="H352" s="267">
        <v>2.86</v>
      </c>
      <c r="I352" s="266">
        <v>2.83</v>
      </c>
      <c r="J352" s="267">
        <v>2.74</v>
      </c>
      <c r="K352" s="266">
        <v>2.4900000000000002</v>
      </c>
      <c r="L352" s="267">
        <v>2.08</v>
      </c>
      <c r="M352" s="266">
        <v>2.06</v>
      </c>
      <c r="N352" s="267">
        <v>2.4900000000000002</v>
      </c>
      <c r="O352" s="267">
        <v>2.0699999999999998</v>
      </c>
      <c r="P352" s="267">
        <v>3.06</v>
      </c>
      <c r="Q352" s="838">
        <v>2.87</v>
      </c>
      <c r="R352" s="759">
        <f t="shared" si="48"/>
        <v>-0.18999999999999995</v>
      </c>
      <c r="S352" s="759">
        <f>IF(SUM(Q352)-SUM(O352)=0,"- ",SUM(Q352)-SUM(O352))</f>
        <v>0.80000000000000027</v>
      </c>
    </row>
    <row r="353" spans="1:19" s="2" customFormat="1" ht="12">
      <c r="A353" s="1536">
        <f t="shared" si="41"/>
        <v>353</v>
      </c>
      <c r="B353" s="110"/>
      <c r="C353" s="110"/>
      <c r="D353" s="742" t="s">
        <v>79</v>
      </c>
      <c r="E353" s="581" t="s">
        <v>591</v>
      </c>
      <c r="F353" s="567"/>
      <c r="G353" s="567"/>
      <c r="H353" s="839" t="s">
        <v>1381</v>
      </c>
      <c r="I353" s="840" t="s">
        <v>1381</v>
      </c>
      <c r="J353" s="839" t="s">
        <v>1381</v>
      </c>
      <c r="K353" s="840" t="s">
        <v>1381</v>
      </c>
      <c r="L353" s="839" t="s">
        <v>1381</v>
      </c>
      <c r="M353" s="840" t="s">
        <v>1381</v>
      </c>
      <c r="N353" s="839" t="s">
        <v>1381</v>
      </c>
      <c r="O353" s="839" t="s">
        <v>1381</v>
      </c>
      <c r="P353" s="839" t="s">
        <v>1381</v>
      </c>
      <c r="Q353" s="841" t="s">
        <v>1381</v>
      </c>
      <c r="R353" s="762" t="str">
        <f t="shared" si="48"/>
        <v xml:space="preserve">- </v>
      </c>
      <c r="S353" s="762" t="str">
        <f t="shared" si="49"/>
        <v xml:space="preserve">- </v>
      </c>
    </row>
    <row r="354" spans="1:19">
      <c r="A354" s="1536">
        <f t="shared" si="41"/>
        <v>354</v>
      </c>
    </row>
    <row r="355" spans="1:19" ht="18.75">
      <c r="A355" s="1536">
        <f t="shared" si="41"/>
        <v>355</v>
      </c>
      <c r="D355" s="1073">
        <f>D337+1</f>
        <v>15</v>
      </c>
      <c r="E355" s="687" t="s">
        <v>592</v>
      </c>
      <c r="M355" s="835" t="s">
        <v>201</v>
      </c>
    </row>
    <row r="356" spans="1:19">
      <c r="A356" s="1536">
        <f t="shared" si="41"/>
        <v>356</v>
      </c>
      <c r="H356" s="615">
        <v>201903</v>
      </c>
      <c r="I356" s="615">
        <v>202003</v>
      </c>
      <c r="J356" s="615">
        <v>202103</v>
      </c>
      <c r="K356" s="615">
        <v>202203</v>
      </c>
      <c r="L356" s="1189">
        <v>202303</v>
      </c>
      <c r="M356" s="1204"/>
    </row>
    <row r="357" spans="1:19">
      <c r="A357" s="1536">
        <f t="shared" si="41"/>
        <v>357</v>
      </c>
      <c r="H357" s="616" t="s">
        <v>1417</v>
      </c>
      <c r="I357" s="616" t="s">
        <v>1418</v>
      </c>
      <c r="J357" s="616" t="s">
        <v>1415</v>
      </c>
      <c r="K357" s="616" t="s">
        <v>1412</v>
      </c>
      <c r="L357" s="1190" t="s">
        <v>1380</v>
      </c>
      <c r="M357" s="1192" t="s">
        <v>513</v>
      </c>
    </row>
    <row r="358" spans="1:19">
      <c r="A358" s="1536">
        <f t="shared" si="41"/>
        <v>358</v>
      </c>
      <c r="H358" s="1257" t="s">
        <v>79</v>
      </c>
      <c r="I358" s="1257" t="s">
        <v>79</v>
      </c>
      <c r="J358" s="1257" t="s">
        <v>79</v>
      </c>
      <c r="K358" s="1257" t="s">
        <v>79</v>
      </c>
      <c r="L358" s="1257" t="s">
        <v>79</v>
      </c>
    </row>
    <row r="359" spans="1:19">
      <c r="A359" s="1536">
        <f t="shared" si="41"/>
        <v>359</v>
      </c>
      <c r="E359" s="635" t="s">
        <v>301</v>
      </c>
      <c r="F359" s="457"/>
      <c r="G359" s="457"/>
      <c r="H359" s="842" t="s">
        <v>1389</v>
      </c>
      <c r="I359" s="842" t="s">
        <v>1389</v>
      </c>
      <c r="J359" s="842" t="s">
        <v>1389</v>
      </c>
      <c r="K359" s="842" t="s">
        <v>1389</v>
      </c>
      <c r="L359" s="843" t="s">
        <v>1389</v>
      </c>
      <c r="M359" s="690" t="str">
        <f t="shared" ref="M359:M371" si="50">IF(SUM(L359)-SUM(K359)=0,"- ",SUM(L359)-SUM(K359))</f>
        <v xml:space="preserve">- </v>
      </c>
    </row>
    <row r="360" spans="1:19">
      <c r="A360" s="1536">
        <f t="shared" si="41"/>
        <v>360</v>
      </c>
      <c r="E360" s="778" t="s">
        <v>302</v>
      </c>
      <c r="F360" s="459"/>
      <c r="G360" s="459"/>
      <c r="H360" s="774">
        <v>11962800</v>
      </c>
      <c r="I360" s="774">
        <v>12499500</v>
      </c>
      <c r="J360" s="774">
        <v>13822400</v>
      </c>
      <c r="K360" s="774">
        <v>14521100</v>
      </c>
      <c r="L360" s="775">
        <v>15091700</v>
      </c>
      <c r="M360" s="692">
        <f t="shared" si="50"/>
        <v>570600</v>
      </c>
    </row>
    <row r="361" spans="1:19">
      <c r="A361" s="1536">
        <f t="shared" si="41"/>
        <v>361</v>
      </c>
      <c r="E361" s="636" t="s">
        <v>303</v>
      </c>
      <c r="F361" s="459"/>
      <c r="G361" s="459"/>
      <c r="H361" s="774">
        <v>8914800</v>
      </c>
      <c r="I361" s="774">
        <v>9305200</v>
      </c>
      <c r="J361" s="774">
        <v>10043700</v>
      </c>
      <c r="K361" s="774">
        <v>10535300</v>
      </c>
      <c r="L361" s="775">
        <v>10918300</v>
      </c>
      <c r="M361" s="692">
        <f t="shared" si="50"/>
        <v>383000</v>
      </c>
    </row>
    <row r="362" spans="1:19">
      <c r="A362" s="1536">
        <f t="shared" si="41"/>
        <v>362</v>
      </c>
      <c r="E362" s="636" t="s">
        <v>304</v>
      </c>
      <c r="F362" s="459"/>
      <c r="G362" s="459"/>
      <c r="H362" s="774">
        <v>3048000</v>
      </c>
      <c r="I362" s="774">
        <v>3194300</v>
      </c>
      <c r="J362" s="774">
        <v>3778600</v>
      </c>
      <c r="K362" s="774">
        <v>3985800</v>
      </c>
      <c r="L362" s="775">
        <v>4173400</v>
      </c>
      <c r="M362" s="692">
        <f>IF(SUM(L362)-SUM(K362)=0,"- ",SUM(L362)-SUM(K362))</f>
        <v>187600</v>
      </c>
    </row>
    <row r="363" spans="1:19">
      <c r="A363" s="1536">
        <f t="shared" si="41"/>
        <v>363</v>
      </c>
      <c r="E363" s="748" t="s">
        <v>305</v>
      </c>
      <c r="F363" s="459"/>
      <c r="G363" s="459"/>
      <c r="H363" s="774">
        <v>2315200</v>
      </c>
      <c r="I363" s="774">
        <v>2410300</v>
      </c>
      <c r="J363" s="774">
        <v>2822300</v>
      </c>
      <c r="K363" s="774">
        <v>3003700</v>
      </c>
      <c r="L363" s="775">
        <v>3055500</v>
      </c>
      <c r="M363" s="692">
        <f t="shared" si="50"/>
        <v>51800</v>
      </c>
    </row>
    <row r="364" spans="1:19">
      <c r="A364" s="1536">
        <f t="shared" si="41"/>
        <v>364</v>
      </c>
      <c r="E364" s="748" t="s">
        <v>306</v>
      </c>
      <c r="F364" s="459"/>
      <c r="G364" s="459"/>
      <c r="H364" s="774">
        <v>732800</v>
      </c>
      <c r="I364" s="774">
        <v>784000</v>
      </c>
      <c r="J364" s="774">
        <v>956300</v>
      </c>
      <c r="K364" s="774">
        <v>982100</v>
      </c>
      <c r="L364" s="775">
        <v>1117900</v>
      </c>
      <c r="M364" s="692">
        <f t="shared" si="50"/>
        <v>135800</v>
      </c>
    </row>
    <row r="365" spans="1:19">
      <c r="A365" s="1536">
        <f t="shared" si="41"/>
        <v>365</v>
      </c>
      <c r="E365" s="844" t="s">
        <v>307</v>
      </c>
      <c r="F365" s="459"/>
      <c r="G365" s="459"/>
      <c r="H365" s="774">
        <v>732600</v>
      </c>
      <c r="I365" s="774">
        <v>783800</v>
      </c>
      <c r="J365" s="774">
        <v>956300</v>
      </c>
      <c r="K365" s="774">
        <v>982000</v>
      </c>
      <c r="L365" s="775">
        <v>1117700</v>
      </c>
      <c r="M365" s="692">
        <f t="shared" si="50"/>
        <v>135700</v>
      </c>
    </row>
    <row r="366" spans="1:19">
      <c r="A366" s="1536">
        <f t="shared" si="41"/>
        <v>366</v>
      </c>
      <c r="E366" s="845" t="s">
        <v>308</v>
      </c>
      <c r="F366" s="694"/>
      <c r="G366" s="694"/>
      <c r="H366" s="846" t="s">
        <v>79</v>
      </c>
      <c r="I366" s="846" t="s">
        <v>79</v>
      </c>
      <c r="J366" s="846" t="s">
        <v>79</v>
      </c>
      <c r="K366" s="846">
        <v>100</v>
      </c>
      <c r="L366" s="847">
        <v>200</v>
      </c>
      <c r="M366" s="696">
        <f t="shared" si="50"/>
        <v>100</v>
      </c>
    </row>
    <row r="367" spans="1:19">
      <c r="A367" s="1536">
        <f t="shared" si="41"/>
        <v>367</v>
      </c>
      <c r="E367" s="848" t="s">
        <v>593</v>
      </c>
      <c r="F367" s="457"/>
      <c r="G367" s="457"/>
      <c r="H367" s="849">
        <v>100</v>
      </c>
      <c r="I367" s="849">
        <v>100</v>
      </c>
      <c r="J367" s="849">
        <v>100</v>
      </c>
      <c r="K367" s="849">
        <v>100</v>
      </c>
      <c r="L367" s="850">
        <v>100</v>
      </c>
      <c r="M367" s="756" t="str">
        <f t="shared" si="50"/>
        <v xml:space="preserve">- </v>
      </c>
    </row>
    <row r="368" spans="1:19">
      <c r="A368" s="1536">
        <f t="shared" si="41"/>
        <v>368</v>
      </c>
      <c r="E368" s="636" t="s">
        <v>303</v>
      </c>
      <c r="F368" s="459"/>
      <c r="G368" s="459"/>
      <c r="H368" s="851">
        <v>74.52</v>
      </c>
      <c r="I368" s="851">
        <v>74.44</v>
      </c>
      <c r="J368" s="851">
        <v>72.66</v>
      </c>
      <c r="K368" s="851">
        <v>72.55</v>
      </c>
      <c r="L368" s="852">
        <v>72.349999999999994</v>
      </c>
      <c r="M368" s="759">
        <f t="shared" si="50"/>
        <v>-0.20000000000000284</v>
      </c>
    </row>
    <row r="369" spans="1:13">
      <c r="A369" s="1536">
        <f t="shared" si="41"/>
        <v>369</v>
      </c>
      <c r="E369" s="636" t="s">
        <v>304</v>
      </c>
      <c r="F369" s="459"/>
      <c r="G369" s="459"/>
      <c r="H369" s="851">
        <v>25.48</v>
      </c>
      <c r="I369" s="851">
        <v>25.56</v>
      </c>
      <c r="J369" s="851">
        <v>27.34</v>
      </c>
      <c r="K369" s="851">
        <v>27.45</v>
      </c>
      <c r="L369" s="852">
        <v>27.65</v>
      </c>
      <c r="M369" s="759">
        <f>IF(SUM(L369)-SUM(K369)=0,"- ",SUM(L369)-SUM(K369))</f>
        <v>0.19999999999999929</v>
      </c>
    </row>
    <row r="370" spans="1:13">
      <c r="A370" s="1536">
        <f t="shared" si="41"/>
        <v>370</v>
      </c>
      <c r="E370" s="748" t="s">
        <v>305</v>
      </c>
      <c r="F370" s="459"/>
      <c r="G370" s="459"/>
      <c r="H370" s="851">
        <v>19.350000000000001</v>
      </c>
      <c r="I370" s="851">
        <v>19.28</v>
      </c>
      <c r="J370" s="851">
        <v>20.420000000000002</v>
      </c>
      <c r="K370" s="851">
        <v>20.69</v>
      </c>
      <c r="L370" s="852">
        <v>20.25</v>
      </c>
      <c r="M370" s="759">
        <f t="shared" si="50"/>
        <v>-0.44000000000000128</v>
      </c>
    </row>
    <row r="371" spans="1:13">
      <c r="A371" s="1536">
        <f t="shared" si="41"/>
        <v>371</v>
      </c>
      <c r="E371" s="749" t="s">
        <v>306</v>
      </c>
      <c r="F371" s="461"/>
      <c r="G371" s="461"/>
      <c r="H371" s="853">
        <v>6.13</v>
      </c>
      <c r="I371" s="853">
        <v>6.27</v>
      </c>
      <c r="J371" s="853">
        <v>6.92</v>
      </c>
      <c r="K371" s="853">
        <v>6.76</v>
      </c>
      <c r="L371" s="854">
        <v>7.41</v>
      </c>
      <c r="M371" s="762">
        <f t="shared" si="50"/>
        <v>0.65000000000000036</v>
      </c>
    </row>
    <row r="372" spans="1:13">
      <c r="A372" s="1536">
        <f t="shared" si="41"/>
        <v>372</v>
      </c>
    </row>
    <row r="373" spans="1:13" s="2" customFormat="1" ht="12">
      <c r="A373" s="1536">
        <f t="shared" si="41"/>
        <v>373</v>
      </c>
      <c r="B373" s="3"/>
      <c r="C373" s="3"/>
      <c r="D373" s="494"/>
      <c r="E373" s="508"/>
      <c r="F373" s="508"/>
      <c r="G373" s="508"/>
    </row>
    <row r="374" spans="1:13" ht="18.75">
      <c r="A374" s="1536">
        <f t="shared" si="41"/>
        <v>374</v>
      </c>
      <c r="D374" s="1073">
        <f>D355+1</f>
        <v>16</v>
      </c>
      <c r="E374" s="687" t="s">
        <v>594</v>
      </c>
      <c r="F374" s="493"/>
      <c r="G374" s="493"/>
      <c r="M374" s="855" t="s">
        <v>201</v>
      </c>
    </row>
    <row r="375" spans="1:13" s="2" customFormat="1" ht="12">
      <c r="A375" s="1536">
        <f t="shared" si="41"/>
        <v>375</v>
      </c>
      <c r="B375" s="3"/>
      <c r="C375" s="3"/>
      <c r="D375" s="1074"/>
      <c r="E375" s="739"/>
      <c r="F375" s="508"/>
      <c r="G375" s="508"/>
      <c r="H375" s="615">
        <v>201903</v>
      </c>
      <c r="I375" s="615">
        <v>202003</v>
      </c>
      <c r="J375" s="615">
        <v>202103</v>
      </c>
      <c r="K375" s="615">
        <v>202203</v>
      </c>
      <c r="L375" s="1189">
        <v>202303</v>
      </c>
      <c r="M375" s="1208"/>
    </row>
    <row r="376" spans="1:13" s="2" customFormat="1" ht="12">
      <c r="A376" s="1536">
        <f t="shared" si="41"/>
        <v>376</v>
      </c>
      <c r="B376" s="3"/>
      <c r="C376" s="3"/>
      <c r="D376" s="494"/>
      <c r="E376" s="508"/>
      <c r="F376" s="508"/>
      <c r="G376" s="508"/>
      <c r="H376" s="616" t="s">
        <v>1417</v>
      </c>
      <c r="I376" s="616" t="s">
        <v>1418</v>
      </c>
      <c r="J376" s="616" t="s">
        <v>1415</v>
      </c>
      <c r="K376" s="616" t="s">
        <v>1412</v>
      </c>
      <c r="L376" s="1190" t="s">
        <v>1380</v>
      </c>
      <c r="M376" s="1192" t="s">
        <v>513</v>
      </c>
    </row>
    <row r="377" spans="1:13" s="2" customFormat="1">
      <c r="A377" s="1536">
        <f t="shared" si="41"/>
        <v>377</v>
      </c>
      <c r="B377" s="3"/>
      <c r="C377" s="3"/>
      <c r="D377" s="494"/>
      <c r="E377" s="508"/>
      <c r="F377" s="508"/>
      <c r="G377" s="508"/>
      <c r="H377" s="510" t="s">
        <v>79</v>
      </c>
      <c r="I377" s="510" t="s">
        <v>79</v>
      </c>
      <c r="J377" s="510" t="s">
        <v>79</v>
      </c>
      <c r="K377" s="510" t="s">
        <v>79</v>
      </c>
      <c r="L377" s="510" t="s">
        <v>79</v>
      </c>
      <c r="M377" s="5"/>
    </row>
    <row r="378" spans="1:13" s="2" customFormat="1" ht="12">
      <c r="A378" s="1536">
        <f t="shared" si="41"/>
        <v>378</v>
      </c>
      <c r="B378" s="110"/>
      <c r="C378" s="110"/>
      <c r="D378" s="494" t="s">
        <v>79</v>
      </c>
      <c r="E378" s="631" t="s">
        <v>595</v>
      </c>
      <c r="F378" s="591"/>
      <c r="G378" s="631" t="s">
        <v>246</v>
      </c>
      <c r="H378" s="272">
        <v>41274</v>
      </c>
      <c r="I378" s="272">
        <v>40742</v>
      </c>
      <c r="J378" s="272">
        <v>40260.660000000003</v>
      </c>
      <c r="K378" s="272">
        <v>46053.5</v>
      </c>
      <c r="L378" s="856">
        <v>50090.53</v>
      </c>
      <c r="M378" s="690">
        <f t="shared" ref="M378:M382" si="51">IF(SUM(L378)-SUM(K378)=0,"- ",SUM(L378)-SUM(K378))</f>
        <v>4037.0299999999988</v>
      </c>
    </row>
    <row r="379" spans="1:13" s="2" customFormat="1" ht="12">
      <c r="A379" s="1536">
        <f t="shared" si="41"/>
        <v>379</v>
      </c>
      <c r="B379" s="110"/>
      <c r="C379" s="110"/>
      <c r="D379" s="494" t="s">
        <v>79</v>
      </c>
      <c r="E379" s="857" t="s">
        <v>596</v>
      </c>
      <c r="F379" s="567"/>
      <c r="G379" s="857"/>
      <c r="H379" s="274">
        <v>141</v>
      </c>
      <c r="I379" s="274">
        <v>-532</v>
      </c>
      <c r="J379" s="274">
        <v>-481.33999999999651</v>
      </c>
      <c r="K379" s="274">
        <v>5792.8399999999965</v>
      </c>
      <c r="L379" s="858">
        <v>4037.0299999999988</v>
      </c>
      <c r="M379" s="713">
        <f>IF(SUM(L379)-SUM(K379)=0,"- ",SUM(L379)-SUM(K379))</f>
        <v>-1755.8099999999977</v>
      </c>
    </row>
    <row r="380" spans="1:13" s="2" customFormat="1" ht="12">
      <c r="A380" s="1536">
        <f t="shared" si="41"/>
        <v>380</v>
      </c>
      <c r="B380" s="110"/>
      <c r="C380" s="110"/>
      <c r="D380" s="494" t="s">
        <v>79</v>
      </c>
      <c r="E380" s="631" t="s">
        <v>597</v>
      </c>
      <c r="F380" s="591"/>
      <c r="G380" s="631" t="s">
        <v>250</v>
      </c>
      <c r="H380" s="275">
        <v>0.33</v>
      </c>
      <c r="I380" s="275">
        <v>0.31</v>
      </c>
      <c r="J380" s="275">
        <v>0.28999999999999998</v>
      </c>
      <c r="K380" s="275">
        <v>0.31</v>
      </c>
      <c r="L380" s="752">
        <v>0.32</v>
      </c>
      <c r="M380" s="859">
        <f>IF(SUM(L380)-SUM(K380)=0,"- ",SUM(L380)-SUM(K380))</f>
        <v>1.0000000000000009E-2</v>
      </c>
    </row>
    <row r="381" spans="1:13" s="2" customFormat="1" ht="12">
      <c r="A381" s="1536">
        <f t="shared" si="41"/>
        <v>381</v>
      </c>
      <c r="B381" s="110"/>
      <c r="C381" s="110"/>
      <c r="D381" s="494" t="s">
        <v>79</v>
      </c>
      <c r="E381" s="632" t="s">
        <v>598</v>
      </c>
      <c r="F381" s="566"/>
      <c r="G381" s="860"/>
      <c r="H381" s="277" t="s">
        <v>79</v>
      </c>
      <c r="I381" s="277" t="s">
        <v>79</v>
      </c>
      <c r="J381" s="277" t="s">
        <v>1381</v>
      </c>
      <c r="K381" s="277" t="s">
        <v>1381</v>
      </c>
      <c r="L381" s="861" t="s">
        <v>1381</v>
      </c>
      <c r="M381" s="692" t="str">
        <f t="shared" si="51"/>
        <v xml:space="preserve">- </v>
      </c>
    </row>
    <row r="382" spans="1:13" s="2" customFormat="1" ht="12">
      <c r="A382" s="1536">
        <f t="shared" si="41"/>
        <v>382</v>
      </c>
      <c r="B382" s="110"/>
      <c r="C382" s="110"/>
      <c r="D382" s="494" t="s">
        <v>79</v>
      </c>
      <c r="E382" s="862" t="s">
        <v>599</v>
      </c>
      <c r="F382" s="567"/>
      <c r="G382" s="857" t="s">
        <v>253</v>
      </c>
      <c r="H382" s="278">
        <v>12512400</v>
      </c>
      <c r="I382" s="278">
        <v>12940700</v>
      </c>
      <c r="J382" s="278">
        <v>13954400</v>
      </c>
      <c r="K382" s="278">
        <v>14731800</v>
      </c>
      <c r="L382" s="863">
        <v>15468100</v>
      </c>
      <c r="M382" s="692">
        <f t="shared" si="51"/>
        <v>736300</v>
      </c>
    </row>
    <row r="383" spans="1:13" s="2" customFormat="1" ht="12">
      <c r="A383" s="1536">
        <f t="shared" si="41"/>
        <v>383</v>
      </c>
      <c r="B383" s="110"/>
      <c r="C383" s="110"/>
      <c r="D383" s="494" t="s">
        <v>79</v>
      </c>
      <c r="E383" s="621" t="s">
        <v>600</v>
      </c>
      <c r="F383" s="508"/>
      <c r="G383" s="535"/>
      <c r="H383" s="198" t="s">
        <v>79</v>
      </c>
      <c r="I383" s="198" t="s">
        <v>79</v>
      </c>
      <c r="J383" s="198" t="s">
        <v>79</v>
      </c>
      <c r="K383" s="198" t="s">
        <v>79</v>
      </c>
      <c r="L383" s="198" t="s">
        <v>79</v>
      </c>
      <c r="M383" s="91"/>
    </row>
    <row r="384" spans="1:13" s="2" customFormat="1" ht="12">
      <c r="A384" s="1536">
        <f t="shared" si="41"/>
        <v>384</v>
      </c>
      <c r="B384" s="110"/>
      <c r="C384" s="110"/>
      <c r="D384" s="494" t="s">
        <v>79</v>
      </c>
      <c r="E384" s="574" t="s">
        <v>601</v>
      </c>
      <c r="F384" s="591"/>
      <c r="G384" s="631" t="s">
        <v>602</v>
      </c>
      <c r="H384" s="279" t="s">
        <v>1394</v>
      </c>
      <c r="I384" s="279" t="s">
        <v>1394</v>
      </c>
      <c r="J384" s="279" t="s">
        <v>1394</v>
      </c>
      <c r="K384" s="279" t="s">
        <v>1394</v>
      </c>
      <c r="L384" s="864" t="s">
        <v>1394</v>
      </c>
      <c r="M384" s="82"/>
    </row>
    <row r="385" spans="1:13" s="2" customFormat="1" ht="12">
      <c r="A385" s="1536">
        <f t="shared" si="41"/>
        <v>385</v>
      </c>
      <c r="B385" s="110"/>
      <c r="C385" s="110"/>
      <c r="D385" s="494" t="s">
        <v>79</v>
      </c>
      <c r="E385" s="576" t="s">
        <v>603</v>
      </c>
      <c r="F385" s="566"/>
      <c r="G385" s="865" t="s">
        <v>250</v>
      </c>
      <c r="H385" s="280" t="s">
        <v>1395</v>
      </c>
      <c r="I385" s="280" t="s">
        <v>1395</v>
      </c>
      <c r="J385" s="280" t="s">
        <v>1395</v>
      </c>
      <c r="K385" s="280" t="s">
        <v>1395</v>
      </c>
      <c r="L385" s="866" t="s">
        <v>1395</v>
      </c>
      <c r="M385" s="82"/>
    </row>
    <row r="386" spans="1:13" s="2" customFormat="1" ht="12">
      <c r="A386" s="1536">
        <f t="shared" si="41"/>
        <v>386</v>
      </c>
      <c r="B386" s="110"/>
      <c r="C386" s="110"/>
      <c r="D386" s="494" t="s">
        <v>79</v>
      </c>
      <c r="E386" s="593" t="s">
        <v>604</v>
      </c>
      <c r="F386" s="567"/>
      <c r="G386" s="857" t="s">
        <v>253</v>
      </c>
      <c r="H386" s="281" t="s">
        <v>1381</v>
      </c>
      <c r="I386" s="281" t="s">
        <v>1381</v>
      </c>
      <c r="J386" s="281" t="s">
        <v>1381</v>
      </c>
      <c r="K386" s="281" t="s">
        <v>1381</v>
      </c>
      <c r="L386" s="867" t="s">
        <v>1381</v>
      </c>
      <c r="M386" s="128"/>
    </row>
    <row r="387" spans="1:13" s="2" customFormat="1" ht="12">
      <c r="A387" s="1536">
        <f t="shared" ref="A387:A450" si="52">A386+1</f>
        <v>387</v>
      </c>
      <c r="B387" s="110"/>
      <c r="C387" s="110"/>
      <c r="D387" s="494" t="s">
        <v>79</v>
      </c>
      <c r="E387" s="574" t="s">
        <v>605</v>
      </c>
      <c r="F387" s="591"/>
      <c r="G387" s="631" t="s">
        <v>606</v>
      </c>
      <c r="H387" s="279" t="s">
        <v>1381</v>
      </c>
      <c r="I387" s="279" t="s">
        <v>1381</v>
      </c>
      <c r="J387" s="279" t="s">
        <v>1381</v>
      </c>
      <c r="K387" s="279" t="s">
        <v>1381</v>
      </c>
      <c r="L387" s="864" t="s">
        <v>1381</v>
      </c>
      <c r="M387" s="128"/>
    </row>
    <row r="388" spans="1:13" s="2" customFormat="1" ht="12">
      <c r="A388" s="1536">
        <f t="shared" si="52"/>
        <v>388</v>
      </c>
      <c r="B388" s="110"/>
      <c r="C388" s="110"/>
      <c r="D388" s="494" t="s">
        <v>79</v>
      </c>
      <c r="E388" s="576" t="s">
        <v>607</v>
      </c>
      <c r="F388" s="566"/>
      <c r="G388" s="865" t="s">
        <v>442</v>
      </c>
      <c r="H388" s="280" t="s">
        <v>1381</v>
      </c>
      <c r="I388" s="280" t="s">
        <v>1381</v>
      </c>
      <c r="J388" s="280" t="s">
        <v>1381</v>
      </c>
      <c r="K388" s="280" t="s">
        <v>1381</v>
      </c>
      <c r="L388" s="866" t="s">
        <v>1381</v>
      </c>
      <c r="M388" s="128"/>
    </row>
    <row r="389" spans="1:13" s="2" customFormat="1" ht="12">
      <c r="A389" s="1536">
        <f t="shared" si="52"/>
        <v>389</v>
      </c>
      <c r="B389" s="110"/>
      <c r="C389" s="110"/>
      <c r="D389" s="494" t="s">
        <v>79</v>
      </c>
      <c r="E389" s="593" t="s">
        <v>608</v>
      </c>
      <c r="F389" s="567"/>
      <c r="G389" s="857" t="s">
        <v>445</v>
      </c>
      <c r="H389" s="281" t="s">
        <v>1381</v>
      </c>
      <c r="I389" s="281" t="s">
        <v>1381</v>
      </c>
      <c r="J389" s="281" t="s">
        <v>1381</v>
      </c>
      <c r="K389" s="281" t="s">
        <v>1381</v>
      </c>
      <c r="L389" s="867" t="s">
        <v>1381</v>
      </c>
      <c r="M389" s="128"/>
    </row>
    <row r="390" spans="1:13" s="2" customFormat="1" ht="12">
      <c r="A390" s="1536">
        <f t="shared" si="52"/>
        <v>390</v>
      </c>
      <c r="B390" s="110"/>
      <c r="C390" s="110"/>
      <c r="D390" s="494" t="s">
        <v>79</v>
      </c>
      <c r="E390" s="601" t="s">
        <v>609</v>
      </c>
      <c r="F390" s="697"/>
      <c r="G390" s="868" t="s">
        <v>610</v>
      </c>
      <c r="H390" s="282" t="s">
        <v>1381</v>
      </c>
      <c r="I390" s="282" t="s">
        <v>1381</v>
      </c>
      <c r="J390" s="282" t="s">
        <v>1381</v>
      </c>
      <c r="K390" s="282" t="s">
        <v>1381</v>
      </c>
      <c r="L390" s="869" t="s">
        <v>1381</v>
      </c>
    </row>
    <row r="391" spans="1:13" s="2" customFormat="1" ht="12">
      <c r="A391" s="1536">
        <f t="shared" si="52"/>
        <v>391</v>
      </c>
      <c r="B391" s="110"/>
      <c r="C391" s="110"/>
      <c r="D391" s="494" t="s">
        <v>79</v>
      </c>
      <c r="E391" s="601" t="s">
        <v>611</v>
      </c>
      <c r="F391" s="697"/>
      <c r="G391" s="868" t="s">
        <v>612</v>
      </c>
      <c r="H391" s="282" t="s">
        <v>1381</v>
      </c>
      <c r="I391" s="282" t="s">
        <v>1381</v>
      </c>
      <c r="J391" s="282" t="s">
        <v>1381</v>
      </c>
      <c r="K391" s="282" t="s">
        <v>1381</v>
      </c>
      <c r="L391" s="869" t="s">
        <v>1381</v>
      </c>
    </row>
    <row r="392" spans="1:13" s="2" customFormat="1" ht="12">
      <c r="A392" s="1536">
        <f t="shared" si="52"/>
        <v>392</v>
      </c>
      <c r="B392" s="3"/>
      <c r="C392" s="3"/>
      <c r="D392" s="3"/>
    </row>
    <row r="393" spans="1:13" ht="18.75">
      <c r="A393" s="1536">
        <f t="shared" si="52"/>
        <v>393</v>
      </c>
      <c r="D393" s="1073">
        <f>D374</f>
        <v>16</v>
      </c>
      <c r="E393" s="687" t="s">
        <v>613</v>
      </c>
    </row>
    <row r="394" spans="1:13" ht="14.25">
      <c r="A394" s="1536">
        <f t="shared" si="52"/>
        <v>394</v>
      </c>
      <c r="E394" s="741" t="s">
        <v>423</v>
      </c>
      <c r="M394" s="835" t="s">
        <v>52</v>
      </c>
    </row>
    <row r="395" spans="1:13" s="2" customFormat="1" ht="12">
      <c r="A395" s="1536">
        <f t="shared" si="52"/>
        <v>395</v>
      </c>
      <c r="B395" s="3"/>
      <c r="C395" s="3"/>
      <c r="D395" s="3"/>
      <c r="H395" s="615">
        <v>201903</v>
      </c>
      <c r="I395" s="615">
        <v>202003</v>
      </c>
      <c r="J395" s="615">
        <v>202103</v>
      </c>
      <c r="K395" s="615">
        <v>202203</v>
      </c>
      <c r="L395" s="615">
        <v>202303</v>
      </c>
      <c r="M395" s="1208"/>
    </row>
    <row r="396" spans="1:13" s="2" customFormat="1" ht="12">
      <c r="A396" s="1536">
        <f t="shared" si="52"/>
        <v>396</v>
      </c>
      <c r="B396" s="3"/>
      <c r="C396" s="3"/>
      <c r="D396" s="3"/>
      <c r="H396" s="616" t="s">
        <v>1417</v>
      </c>
      <c r="I396" s="616" t="s">
        <v>1418</v>
      </c>
      <c r="J396" s="616" t="s">
        <v>1415</v>
      </c>
      <c r="K396" s="616" t="s">
        <v>1412</v>
      </c>
      <c r="L396" s="616" t="s">
        <v>1380</v>
      </c>
      <c r="M396" s="1192" t="s">
        <v>513</v>
      </c>
    </row>
    <row r="397" spans="1:13" s="2" customFormat="1" ht="12">
      <c r="A397" s="1536">
        <f t="shared" si="52"/>
        <v>397</v>
      </c>
      <c r="B397" s="3"/>
      <c r="C397" s="3"/>
      <c r="D397" s="3"/>
      <c r="H397" s="1266" t="s">
        <v>79</v>
      </c>
      <c r="I397" s="1266" t="s">
        <v>79</v>
      </c>
      <c r="J397" s="1266" t="s">
        <v>79</v>
      </c>
      <c r="K397" s="1266" t="s">
        <v>79</v>
      </c>
      <c r="L397" s="1266" t="s">
        <v>79</v>
      </c>
    </row>
    <row r="398" spans="1:13" s="2" customFormat="1" ht="12">
      <c r="A398" s="1536">
        <f t="shared" si="52"/>
        <v>398</v>
      </c>
      <c r="B398" s="110"/>
      <c r="C398" s="110"/>
      <c r="D398" s="3" t="s">
        <v>79</v>
      </c>
      <c r="E398" s="574" t="s">
        <v>424</v>
      </c>
      <c r="F398" s="591"/>
      <c r="G398" s="675" t="s">
        <v>425</v>
      </c>
      <c r="H398" s="235">
        <v>107028</v>
      </c>
      <c r="I398" s="235">
        <v>105458</v>
      </c>
      <c r="J398" s="235">
        <v>99996</v>
      </c>
      <c r="K398" s="235">
        <v>94512</v>
      </c>
      <c r="L398" s="235">
        <v>100137</v>
      </c>
      <c r="M398" s="690">
        <f t="shared" ref="M398:M415" si="53">IF(SUM(L398)-SUM(K398)=0,"- ",SUM(L398)-SUM(K398))</f>
        <v>5625</v>
      </c>
    </row>
    <row r="399" spans="1:13" s="2" customFormat="1" ht="12">
      <c r="A399" s="1536">
        <f t="shared" si="52"/>
        <v>399</v>
      </c>
      <c r="B399" s="110"/>
      <c r="C399" s="110"/>
      <c r="D399" s="3" t="s">
        <v>79</v>
      </c>
      <c r="E399" s="576" t="s">
        <v>426</v>
      </c>
      <c r="F399" s="566"/>
      <c r="G399" s="870" t="s">
        <v>427</v>
      </c>
      <c r="H399" s="237">
        <v>13088</v>
      </c>
      <c r="I399" s="237">
        <v>11384</v>
      </c>
      <c r="J399" s="237">
        <v>2352</v>
      </c>
      <c r="K399" s="237">
        <v>1050</v>
      </c>
      <c r="L399" s="237">
        <v>12943</v>
      </c>
      <c r="M399" s="692">
        <f t="shared" si="53"/>
        <v>11893</v>
      </c>
    </row>
    <row r="400" spans="1:13" s="2" customFormat="1" ht="12">
      <c r="A400" s="1536">
        <f t="shared" si="52"/>
        <v>400</v>
      </c>
      <c r="B400" s="110"/>
      <c r="C400" s="110"/>
      <c r="D400" s="3" t="s">
        <v>79</v>
      </c>
      <c r="E400" s="576" t="s">
        <v>428</v>
      </c>
      <c r="F400" s="566"/>
      <c r="G400" s="870" t="s">
        <v>429</v>
      </c>
      <c r="H400" s="237">
        <v>81125</v>
      </c>
      <c r="I400" s="237">
        <v>81911</v>
      </c>
      <c r="J400" s="237">
        <v>86033</v>
      </c>
      <c r="K400" s="237">
        <v>84588</v>
      </c>
      <c r="L400" s="237">
        <v>82523</v>
      </c>
      <c r="M400" s="692">
        <f t="shared" si="53"/>
        <v>-2065</v>
      </c>
    </row>
    <row r="401" spans="1:13" s="2" customFormat="1" ht="12">
      <c r="A401" s="1536">
        <f t="shared" si="52"/>
        <v>401</v>
      </c>
      <c r="B401" s="110"/>
      <c r="C401" s="110"/>
      <c r="D401" s="3" t="s">
        <v>79</v>
      </c>
      <c r="E401" s="583" t="s">
        <v>430</v>
      </c>
      <c r="F401" s="652"/>
      <c r="G401" s="871" t="s">
        <v>431</v>
      </c>
      <c r="H401" s="240">
        <v>12815</v>
      </c>
      <c r="I401" s="240">
        <v>12163</v>
      </c>
      <c r="J401" s="240">
        <v>11611</v>
      </c>
      <c r="K401" s="240">
        <v>8874</v>
      </c>
      <c r="L401" s="240">
        <v>4671</v>
      </c>
      <c r="M401" s="713">
        <f t="shared" si="53"/>
        <v>-4203</v>
      </c>
    </row>
    <row r="402" spans="1:13" s="2" customFormat="1" ht="12">
      <c r="A402" s="1536">
        <f t="shared" si="52"/>
        <v>402</v>
      </c>
      <c r="B402" s="110"/>
      <c r="C402" s="110"/>
      <c r="D402" s="3" t="s">
        <v>79</v>
      </c>
      <c r="E402" s="582" t="s">
        <v>432</v>
      </c>
      <c r="F402" s="591"/>
      <c r="G402" s="675" t="s">
        <v>250</v>
      </c>
      <c r="H402" s="235">
        <v>110896</v>
      </c>
      <c r="I402" s="235">
        <v>109528</v>
      </c>
      <c r="J402" s="235">
        <v>103339</v>
      </c>
      <c r="K402" s="235">
        <v>103378</v>
      </c>
      <c r="L402" s="235">
        <v>114089</v>
      </c>
      <c r="M402" s="690">
        <f t="shared" si="53"/>
        <v>10711</v>
      </c>
    </row>
    <row r="403" spans="1:13" s="2" customFormat="1" ht="12">
      <c r="A403" s="1536">
        <f t="shared" si="52"/>
        <v>403</v>
      </c>
      <c r="B403" s="110"/>
      <c r="C403" s="110"/>
      <c r="D403" s="3" t="s">
        <v>79</v>
      </c>
      <c r="E403" s="576" t="s">
        <v>433</v>
      </c>
      <c r="F403" s="566"/>
      <c r="G403" s="870" t="s">
        <v>434</v>
      </c>
      <c r="H403" s="237">
        <v>3868</v>
      </c>
      <c r="I403" s="237">
        <v>4070</v>
      </c>
      <c r="J403" s="237">
        <v>3343</v>
      </c>
      <c r="K403" s="237">
        <v>8866</v>
      </c>
      <c r="L403" s="237">
        <v>13952</v>
      </c>
      <c r="M403" s="692">
        <f t="shared" si="53"/>
        <v>5086</v>
      </c>
    </row>
    <row r="404" spans="1:13" s="2" customFormat="1" ht="12">
      <c r="A404" s="1536">
        <f t="shared" si="52"/>
        <v>404</v>
      </c>
      <c r="B404" s="110"/>
      <c r="C404" s="110"/>
      <c r="D404" s="3" t="s">
        <v>79</v>
      </c>
      <c r="E404" s="593" t="s">
        <v>435</v>
      </c>
      <c r="F404" s="567"/>
      <c r="G404" s="872"/>
      <c r="H404" s="243" t="s">
        <v>1390</v>
      </c>
      <c r="I404" s="243" t="s">
        <v>1390</v>
      </c>
      <c r="J404" s="243" t="s">
        <v>1390</v>
      </c>
      <c r="K404" s="243" t="s">
        <v>1390</v>
      </c>
      <c r="L404" s="243" t="s">
        <v>1390</v>
      </c>
      <c r="M404" s="88"/>
    </row>
    <row r="405" spans="1:13" s="2" customFormat="1" ht="12">
      <c r="A405" s="1536">
        <f t="shared" si="52"/>
        <v>405</v>
      </c>
      <c r="B405" s="110"/>
      <c r="C405" s="110"/>
      <c r="D405" s="3" t="s">
        <v>79</v>
      </c>
      <c r="E405" s="589" t="s">
        <v>436</v>
      </c>
      <c r="F405" s="650"/>
      <c r="G405" s="873" t="s">
        <v>253</v>
      </c>
      <c r="H405" s="245">
        <v>31770</v>
      </c>
      <c r="I405" s="245">
        <v>34370</v>
      </c>
      <c r="J405" s="245">
        <v>31971</v>
      </c>
      <c r="K405" s="245">
        <v>34560</v>
      </c>
      <c r="L405" s="245">
        <v>47905</v>
      </c>
      <c r="M405" s="690">
        <f t="shared" si="53"/>
        <v>13345</v>
      </c>
    </row>
    <row r="406" spans="1:13" s="2" customFormat="1" ht="12">
      <c r="A406" s="1536">
        <f t="shared" si="52"/>
        <v>406</v>
      </c>
      <c r="B406" s="110"/>
      <c r="C406" s="110"/>
      <c r="D406" s="3" t="s">
        <v>79</v>
      </c>
      <c r="E406" s="576" t="s">
        <v>433</v>
      </c>
      <c r="F406" s="566"/>
      <c r="G406" s="870" t="s">
        <v>437</v>
      </c>
      <c r="H406" s="237">
        <v>35638</v>
      </c>
      <c r="I406" s="237">
        <v>38440</v>
      </c>
      <c r="J406" s="237">
        <v>35314</v>
      </c>
      <c r="K406" s="237">
        <v>43426</v>
      </c>
      <c r="L406" s="237">
        <v>61857</v>
      </c>
      <c r="M406" s="692">
        <f t="shared" si="53"/>
        <v>18431</v>
      </c>
    </row>
    <row r="407" spans="1:13" s="2" customFormat="1" ht="12">
      <c r="A407" s="1536">
        <f t="shared" si="52"/>
        <v>407</v>
      </c>
      <c r="B407" s="110"/>
      <c r="C407" s="110"/>
      <c r="D407" s="3" t="s">
        <v>79</v>
      </c>
      <c r="E407" s="583" t="s">
        <v>435</v>
      </c>
      <c r="F407" s="652"/>
      <c r="G407" s="871"/>
      <c r="H407" s="243" t="s">
        <v>1391</v>
      </c>
      <c r="I407" s="243" t="s">
        <v>1391</v>
      </c>
      <c r="J407" s="243" t="s">
        <v>1391</v>
      </c>
      <c r="K407" s="243" t="s">
        <v>1391</v>
      </c>
      <c r="L407" s="243" t="s">
        <v>1391</v>
      </c>
      <c r="M407" s="88"/>
    </row>
    <row r="408" spans="1:13" s="2" customFormat="1" ht="12">
      <c r="A408" s="1536">
        <f t="shared" si="52"/>
        <v>408</v>
      </c>
      <c r="B408" s="110"/>
      <c r="C408" s="110"/>
      <c r="D408" s="3" t="s">
        <v>79</v>
      </c>
      <c r="E408" s="582" t="s">
        <v>438</v>
      </c>
      <c r="F408" s="591"/>
      <c r="G408" s="675" t="s">
        <v>439</v>
      </c>
      <c r="H408" s="235">
        <v>22409</v>
      </c>
      <c r="I408" s="235">
        <v>22633</v>
      </c>
      <c r="J408" s="235">
        <v>26147</v>
      </c>
      <c r="K408" s="235">
        <v>27436</v>
      </c>
      <c r="L408" s="235">
        <v>28510</v>
      </c>
      <c r="M408" s="690">
        <f t="shared" si="53"/>
        <v>1074</v>
      </c>
    </row>
    <row r="409" spans="1:13" s="2" customFormat="1" ht="12">
      <c r="A409" s="1536">
        <f t="shared" si="52"/>
        <v>409</v>
      </c>
      <c r="B409" s="110"/>
      <c r="C409" s="110"/>
      <c r="D409" s="3" t="s">
        <v>79</v>
      </c>
      <c r="E409" s="576" t="s">
        <v>433</v>
      </c>
      <c r="F409" s="566"/>
      <c r="G409" s="870" t="s">
        <v>440</v>
      </c>
      <c r="H409" s="237">
        <v>58047</v>
      </c>
      <c r="I409" s="237">
        <v>61073</v>
      </c>
      <c r="J409" s="237">
        <v>61461</v>
      </c>
      <c r="K409" s="237">
        <v>70862</v>
      </c>
      <c r="L409" s="237">
        <v>90367</v>
      </c>
      <c r="M409" s="692">
        <f t="shared" si="53"/>
        <v>19505</v>
      </c>
    </row>
    <row r="410" spans="1:13" s="2" customFormat="1" ht="12">
      <c r="A410" s="1536">
        <f t="shared" si="52"/>
        <v>410</v>
      </c>
      <c r="B410" s="110"/>
      <c r="C410" s="110"/>
      <c r="D410" s="3" t="s">
        <v>79</v>
      </c>
      <c r="E410" s="593" t="s">
        <v>435</v>
      </c>
      <c r="F410" s="567"/>
      <c r="G410" s="872"/>
      <c r="H410" s="243" t="s">
        <v>1391</v>
      </c>
      <c r="I410" s="243" t="s">
        <v>1391</v>
      </c>
      <c r="J410" s="243" t="s">
        <v>1391</v>
      </c>
      <c r="K410" s="243" t="s">
        <v>1391</v>
      </c>
      <c r="L410" s="243" t="s">
        <v>1391</v>
      </c>
      <c r="M410" s="88"/>
    </row>
    <row r="411" spans="1:13" s="2" customFormat="1" ht="12">
      <c r="A411" s="1536">
        <f t="shared" si="52"/>
        <v>411</v>
      </c>
      <c r="B411" s="110"/>
      <c r="C411" s="110"/>
      <c r="D411" s="3" t="s">
        <v>79</v>
      </c>
      <c r="E411" s="589" t="s">
        <v>441</v>
      </c>
      <c r="F411" s="650"/>
      <c r="G411" s="873" t="s">
        <v>442</v>
      </c>
      <c r="H411" s="245">
        <v>4520</v>
      </c>
      <c r="I411" s="245">
        <v>3260</v>
      </c>
      <c r="J411" s="245">
        <v>-377</v>
      </c>
      <c r="K411" s="245">
        <v>-1453</v>
      </c>
      <c r="L411" s="245">
        <v>-19999</v>
      </c>
      <c r="M411" s="690">
        <f t="shared" si="53"/>
        <v>-18546</v>
      </c>
    </row>
    <row r="412" spans="1:13" s="2" customFormat="1" ht="12">
      <c r="A412" s="1536">
        <f t="shared" si="52"/>
        <v>412</v>
      </c>
      <c r="B412" s="110"/>
      <c r="C412" s="110"/>
      <c r="D412" s="3" t="s">
        <v>79</v>
      </c>
      <c r="E412" s="576" t="s">
        <v>433</v>
      </c>
      <c r="F412" s="566"/>
      <c r="G412" s="870" t="s">
        <v>443</v>
      </c>
      <c r="H412" s="237">
        <v>62567</v>
      </c>
      <c r="I412" s="237">
        <v>64333</v>
      </c>
      <c r="J412" s="237">
        <v>61084</v>
      </c>
      <c r="K412" s="237">
        <v>69409</v>
      </c>
      <c r="L412" s="237">
        <v>70368</v>
      </c>
      <c r="M412" s="692">
        <f t="shared" si="53"/>
        <v>959</v>
      </c>
    </row>
    <row r="413" spans="1:13" s="2" customFormat="1" ht="12">
      <c r="A413" s="1536">
        <f t="shared" si="52"/>
        <v>413</v>
      </c>
      <c r="B413" s="110"/>
      <c r="C413" s="110"/>
      <c r="D413" s="3" t="s">
        <v>79</v>
      </c>
      <c r="E413" s="583" t="s">
        <v>435</v>
      </c>
      <c r="F413" s="652"/>
      <c r="G413" s="871"/>
      <c r="H413" s="243" t="s">
        <v>1391</v>
      </c>
      <c r="I413" s="243" t="s">
        <v>1391</v>
      </c>
      <c r="J413" s="243" t="s">
        <v>1391</v>
      </c>
      <c r="K413" s="243" t="s">
        <v>1391</v>
      </c>
      <c r="L413" s="243" t="s">
        <v>1391</v>
      </c>
      <c r="M413" s="88"/>
    </row>
    <row r="414" spans="1:13" s="2" customFormat="1" ht="12">
      <c r="A414" s="1536">
        <f t="shared" si="52"/>
        <v>414</v>
      </c>
      <c r="B414" s="110"/>
      <c r="C414" s="110"/>
      <c r="D414" s="3" t="s">
        <v>79</v>
      </c>
      <c r="E414" s="582" t="s">
        <v>444</v>
      </c>
      <c r="F414" s="591"/>
      <c r="G414" s="675" t="s">
        <v>445</v>
      </c>
      <c r="H414" s="235">
        <v>1878</v>
      </c>
      <c r="I414" s="235">
        <v>2685</v>
      </c>
      <c r="J414" s="235">
        <v>5819</v>
      </c>
      <c r="K414" s="235">
        <v>2711</v>
      </c>
      <c r="L414" s="235">
        <v>8347</v>
      </c>
      <c r="M414" s="690">
        <f t="shared" si="53"/>
        <v>5636</v>
      </c>
    </row>
    <row r="415" spans="1:13" s="2" customFormat="1" ht="12">
      <c r="A415" s="1536">
        <f t="shared" si="52"/>
        <v>415</v>
      </c>
      <c r="B415" s="110"/>
      <c r="C415" s="110"/>
      <c r="D415" s="3" t="s">
        <v>79</v>
      </c>
      <c r="E415" s="576" t="s">
        <v>433</v>
      </c>
      <c r="F415" s="566"/>
      <c r="G415" s="870" t="s">
        <v>446</v>
      </c>
      <c r="H415" s="237">
        <v>64445</v>
      </c>
      <c r="I415" s="237">
        <v>67018</v>
      </c>
      <c r="J415" s="237">
        <v>66903</v>
      </c>
      <c r="K415" s="237">
        <v>72120</v>
      </c>
      <c r="L415" s="237">
        <v>78715</v>
      </c>
      <c r="M415" s="692">
        <f t="shared" si="53"/>
        <v>6595</v>
      </c>
    </row>
    <row r="416" spans="1:13" s="2" customFormat="1" ht="12">
      <c r="A416" s="1536">
        <f t="shared" si="52"/>
        <v>416</v>
      </c>
      <c r="B416" s="110"/>
      <c r="C416" s="110"/>
      <c r="D416" s="3" t="s">
        <v>79</v>
      </c>
      <c r="E416" s="593" t="s">
        <v>435</v>
      </c>
      <c r="F416" s="567"/>
      <c r="G416" s="872"/>
      <c r="H416" s="243" t="s">
        <v>1391</v>
      </c>
      <c r="I416" s="243" t="s">
        <v>1391</v>
      </c>
      <c r="J416" s="243" t="s">
        <v>1391</v>
      </c>
      <c r="K416" s="243" t="s">
        <v>1391</v>
      </c>
      <c r="L416" s="243" t="s">
        <v>1391</v>
      </c>
      <c r="M416" s="88"/>
    </row>
    <row r="417" spans="1:13" s="2" customFormat="1" ht="12">
      <c r="A417" s="1536">
        <f t="shared" si="52"/>
        <v>417</v>
      </c>
      <c r="B417" s="110"/>
      <c r="C417" s="110"/>
      <c r="D417" s="3"/>
      <c r="E417" s="176"/>
    </row>
    <row r="418" spans="1:13" ht="14.25">
      <c r="A418" s="1536">
        <f t="shared" si="52"/>
        <v>418</v>
      </c>
      <c r="E418" s="741" t="s">
        <v>447</v>
      </c>
      <c r="M418" s="835" t="s">
        <v>52</v>
      </c>
    </row>
    <row r="419" spans="1:13" s="2" customFormat="1" ht="12">
      <c r="A419" s="1536">
        <f t="shared" si="52"/>
        <v>419</v>
      </c>
      <c r="B419" s="3"/>
      <c r="C419" s="3"/>
      <c r="D419" s="3"/>
      <c r="H419" s="615">
        <v>201903</v>
      </c>
      <c r="I419" s="615">
        <v>202003</v>
      </c>
      <c r="J419" s="615">
        <v>202103</v>
      </c>
      <c r="K419" s="615">
        <v>202203</v>
      </c>
      <c r="L419" s="615">
        <v>202303</v>
      </c>
      <c r="M419" s="1208"/>
    </row>
    <row r="420" spans="1:13" s="2" customFormat="1" ht="12">
      <c r="A420" s="1536">
        <f t="shared" si="52"/>
        <v>420</v>
      </c>
      <c r="B420" s="3"/>
      <c r="C420" s="3"/>
      <c r="D420" s="3"/>
      <c r="H420" s="616" t="s">
        <v>1417</v>
      </c>
      <c r="I420" s="616" t="s">
        <v>1418</v>
      </c>
      <c r="J420" s="616" t="s">
        <v>1415</v>
      </c>
      <c r="K420" s="616" t="s">
        <v>1412</v>
      </c>
      <c r="L420" s="616" t="s">
        <v>1380</v>
      </c>
      <c r="M420" s="1192" t="s">
        <v>513</v>
      </c>
    </row>
    <row r="421" spans="1:13" s="2" customFormat="1" ht="12">
      <c r="A421" s="1536">
        <f t="shared" si="52"/>
        <v>421</v>
      </c>
      <c r="B421" s="3"/>
      <c r="C421" s="3"/>
      <c r="D421" s="3"/>
      <c r="H421" s="1236" t="s">
        <v>79</v>
      </c>
      <c r="I421" s="1236" t="s">
        <v>79</v>
      </c>
      <c r="J421" s="1236" t="s">
        <v>79</v>
      </c>
      <c r="K421" s="1236" t="s">
        <v>79</v>
      </c>
      <c r="L421" s="1236" t="s">
        <v>79</v>
      </c>
    </row>
    <row r="422" spans="1:13" s="2" customFormat="1" ht="12">
      <c r="A422" s="1536">
        <f t="shared" si="52"/>
        <v>422</v>
      </c>
      <c r="B422" s="110"/>
      <c r="C422" s="110"/>
      <c r="D422" s="3" t="s">
        <v>79</v>
      </c>
      <c r="E422" s="1583" t="s">
        <v>448</v>
      </c>
      <c r="F422" s="1583"/>
      <c r="G422" s="874" t="s">
        <v>449</v>
      </c>
      <c r="H422" s="65">
        <v>119322</v>
      </c>
      <c r="I422" s="65">
        <v>118828</v>
      </c>
      <c r="J422" s="65">
        <v>114854</v>
      </c>
      <c r="K422" s="65">
        <v>112283</v>
      </c>
      <c r="L422" s="65">
        <v>120507</v>
      </c>
      <c r="M422" s="692">
        <f t="shared" ref="M422:M428" si="54">IF(SUM(L422)-SUM(K422)=0,"- ",SUM(L422)-SUM(K422))</f>
        <v>8224</v>
      </c>
    </row>
    <row r="423" spans="1:13" s="2" customFormat="1" ht="12">
      <c r="A423" s="1536">
        <f t="shared" si="52"/>
        <v>423</v>
      </c>
      <c r="B423" s="110"/>
      <c r="C423" s="110"/>
      <c r="D423" s="3" t="s">
        <v>79</v>
      </c>
      <c r="E423" s="576" t="s">
        <v>426</v>
      </c>
      <c r="F423" s="865"/>
      <c r="G423" s="860" t="s">
        <v>427</v>
      </c>
      <c r="H423" s="67">
        <v>13088</v>
      </c>
      <c r="I423" s="67">
        <v>11384</v>
      </c>
      <c r="J423" s="67">
        <v>2352</v>
      </c>
      <c r="K423" s="67">
        <v>1050</v>
      </c>
      <c r="L423" s="67">
        <v>12943</v>
      </c>
      <c r="M423" s="692">
        <f t="shared" si="54"/>
        <v>11893</v>
      </c>
    </row>
    <row r="424" spans="1:13" s="2" customFormat="1" ht="12">
      <c r="A424" s="1536">
        <f t="shared" si="52"/>
        <v>424</v>
      </c>
      <c r="B424" s="110"/>
      <c r="C424" s="110"/>
      <c r="D424" s="3" t="s">
        <v>79</v>
      </c>
      <c r="E424" s="576" t="s">
        <v>428</v>
      </c>
      <c r="F424" s="865"/>
      <c r="G424" s="860" t="s">
        <v>429</v>
      </c>
      <c r="H424" s="67">
        <v>81125</v>
      </c>
      <c r="I424" s="67">
        <v>81911</v>
      </c>
      <c r="J424" s="67">
        <v>86033</v>
      </c>
      <c r="K424" s="67">
        <v>84588</v>
      </c>
      <c r="L424" s="67">
        <v>82523</v>
      </c>
      <c r="M424" s="692">
        <f t="shared" si="54"/>
        <v>-2065</v>
      </c>
    </row>
    <row r="425" spans="1:13" s="2" customFormat="1" ht="12">
      <c r="A425" s="1536">
        <f t="shared" si="52"/>
        <v>425</v>
      </c>
      <c r="B425" s="110"/>
      <c r="C425" s="110"/>
      <c r="D425" s="3" t="s">
        <v>79</v>
      </c>
      <c r="E425" s="576" t="s">
        <v>430</v>
      </c>
      <c r="F425" s="865"/>
      <c r="G425" s="860" t="s">
        <v>431</v>
      </c>
      <c r="H425" s="191">
        <v>12815</v>
      </c>
      <c r="I425" s="191">
        <v>12163</v>
      </c>
      <c r="J425" s="191">
        <v>11611</v>
      </c>
      <c r="K425" s="191">
        <v>8874</v>
      </c>
      <c r="L425" s="191">
        <v>4671</v>
      </c>
      <c r="M425" s="692">
        <f t="shared" si="54"/>
        <v>-4203</v>
      </c>
    </row>
    <row r="426" spans="1:13" s="2" customFormat="1" ht="12">
      <c r="A426" s="1536">
        <f t="shared" si="52"/>
        <v>426</v>
      </c>
      <c r="B426" s="110"/>
      <c r="C426" s="110"/>
      <c r="D426" s="3" t="s">
        <v>79</v>
      </c>
      <c r="E426" s="583" t="s">
        <v>450</v>
      </c>
      <c r="F426" s="875"/>
      <c r="G426" s="876" t="s">
        <v>451</v>
      </c>
      <c r="H426" s="69">
        <v>12294</v>
      </c>
      <c r="I426" s="69">
        <v>13370</v>
      </c>
      <c r="J426" s="69">
        <v>14858</v>
      </c>
      <c r="K426" s="69">
        <v>17771</v>
      </c>
      <c r="L426" s="191">
        <v>20370</v>
      </c>
      <c r="M426" s="696">
        <f t="shared" si="54"/>
        <v>2599</v>
      </c>
    </row>
    <row r="427" spans="1:13" s="2" customFormat="1" ht="12">
      <c r="A427" s="1536">
        <f t="shared" si="52"/>
        <v>427</v>
      </c>
      <c r="B427" s="110"/>
      <c r="C427" s="110"/>
      <c r="D427" s="3" t="s">
        <v>79</v>
      </c>
      <c r="E427" s="582" t="s">
        <v>432</v>
      </c>
      <c r="F427" s="631"/>
      <c r="G427" s="874" t="s">
        <v>250</v>
      </c>
      <c r="H427" s="189">
        <v>110896</v>
      </c>
      <c r="I427" s="189">
        <v>109528</v>
      </c>
      <c r="J427" s="189">
        <v>103339</v>
      </c>
      <c r="K427" s="189">
        <v>103378</v>
      </c>
      <c r="L427" s="65">
        <v>114089</v>
      </c>
      <c r="M427" s="690">
        <f t="shared" si="54"/>
        <v>10711</v>
      </c>
    </row>
    <row r="428" spans="1:13" s="2" customFormat="1" ht="12">
      <c r="A428" s="1536">
        <f t="shared" si="52"/>
        <v>428</v>
      </c>
      <c r="B428" s="110"/>
      <c r="C428" s="110"/>
      <c r="D428" s="3" t="s">
        <v>79</v>
      </c>
      <c r="E428" s="576" t="s">
        <v>433</v>
      </c>
      <c r="F428" s="865"/>
      <c r="G428" s="860" t="s">
        <v>434</v>
      </c>
      <c r="H428" s="253">
        <v>-8426</v>
      </c>
      <c r="I428" s="253">
        <v>-9300</v>
      </c>
      <c r="J428" s="253">
        <v>-11515</v>
      </c>
      <c r="K428" s="253">
        <v>-8905</v>
      </c>
      <c r="L428" s="253">
        <v>-6418</v>
      </c>
      <c r="M428" s="692">
        <f t="shared" si="54"/>
        <v>2487</v>
      </c>
    </row>
    <row r="429" spans="1:13" s="2" customFormat="1" ht="12">
      <c r="A429" s="1536">
        <f t="shared" si="52"/>
        <v>429</v>
      </c>
      <c r="B429" s="110"/>
      <c r="C429" s="110"/>
      <c r="D429" s="3" t="s">
        <v>79</v>
      </c>
      <c r="E429" s="593" t="s">
        <v>435</v>
      </c>
      <c r="F429" s="857"/>
      <c r="G429" s="877"/>
      <c r="H429" s="255" t="s">
        <v>1392</v>
      </c>
      <c r="I429" s="255" t="s">
        <v>1392</v>
      </c>
      <c r="J429" s="255" t="s">
        <v>1392</v>
      </c>
      <c r="K429" s="255" t="s">
        <v>1392</v>
      </c>
      <c r="L429" s="255" t="s">
        <v>1392</v>
      </c>
      <c r="M429" s="22"/>
    </row>
    <row r="430" spans="1:13" s="2" customFormat="1" ht="12">
      <c r="A430" s="1536">
        <f t="shared" si="52"/>
        <v>430</v>
      </c>
      <c r="B430" s="110"/>
      <c r="C430" s="110"/>
      <c r="D430" s="3" t="s">
        <v>79</v>
      </c>
      <c r="E430" s="589" t="s">
        <v>436</v>
      </c>
      <c r="F430" s="878"/>
      <c r="G430" s="879" t="s">
        <v>253</v>
      </c>
      <c r="H430" s="67">
        <v>31770</v>
      </c>
      <c r="I430" s="67">
        <v>34370</v>
      </c>
      <c r="J430" s="67">
        <v>31971</v>
      </c>
      <c r="K430" s="67">
        <v>34560</v>
      </c>
      <c r="L430" s="189">
        <v>47905</v>
      </c>
      <c r="M430" s="704">
        <f t="shared" ref="M430:M431" si="55">IF(SUM(L430)-SUM(K430)=0,"- ",SUM(L430)-SUM(K430))</f>
        <v>13345</v>
      </c>
    </row>
    <row r="431" spans="1:13" s="2" customFormat="1" ht="12">
      <c r="A431" s="1536">
        <f t="shared" si="52"/>
        <v>431</v>
      </c>
      <c r="B431" s="110"/>
      <c r="C431" s="110"/>
      <c r="D431" s="3" t="s">
        <v>79</v>
      </c>
      <c r="E431" s="576" t="s">
        <v>433</v>
      </c>
      <c r="F431" s="865"/>
      <c r="G431" s="860" t="s">
        <v>437</v>
      </c>
      <c r="H431" s="253">
        <v>23344</v>
      </c>
      <c r="I431" s="253">
        <v>25070</v>
      </c>
      <c r="J431" s="253">
        <v>20456</v>
      </c>
      <c r="K431" s="253">
        <v>25655</v>
      </c>
      <c r="L431" s="253">
        <v>41487</v>
      </c>
      <c r="M431" s="692">
        <f t="shared" si="55"/>
        <v>15832</v>
      </c>
    </row>
    <row r="432" spans="1:13" s="2" customFormat="1" ht="12">
      <c r="A432" s="1536">
        <f t="shared" si="52"/>
        <v>432</v>
      </c>
      <c r="B432" s="110"/>
      <c r="C432" s="110"/>
      <c r="D432" s="3" t="s">
        <v>79</v>
      </c>
      <c r="E432" s="583" t="s">
        <v>435</v>
      </c>
      <c r="F432" s="875"/>
      <c r="G432" s="876"/>
      <c r="H432" s="255" t="s">
        <v>1390</v>
      </c>
      <c r="I432" s="255" t="s">
        <v>1390</v>
      </c>
      <c r="J432" s="255" t="s">
        <v>1390</v>
      </c>
      <c r="K432" s="255" t="s">
        <v>1390</v>
      </c>
      <c r="L432" s="253" t="s">
        <v>1390</v>
      </c>
    </row>
    <row r="433" spans="1:15" s="2" customFormat="1" ht="12">
      <c r="A433" s="1536">
        <f t="shared" si="52"/>
        <v>433</v>
      </c>
      <c r="B433" s="110"/>
      <c r="C433" s="110"/>
      <c r="D433" s="3" t="s">
        <v>79</v>
      </c>
      <c r="E433" s="582" t="s">
        <v>438</v>
      </c>
      <c r="F433" s="631"/>
      <c r="G433" s="874" t="s">
        <v>439</v>
      </c>
      <c r="H433" s="67">
        <v>22409</v>
      </c>
      <c r="I433" s="67">
        <v>22633</v>
      </c>
      <c r="J433" s="67">
        <v>26147</v>
      </c>
      <c r="K433" s="67">
        <v>27436</v>
      </c>
      <c r="L433" s="65">
        <v>28510</v>
      </c>
      <c r="M433" s="690">
        <f t="shared" ref="M433:M434" si="56">IF(SUM(L433)-SUM(K433)=0,"- ",SUM(L433)-SUM(K433))</f>
        <v>1074</v>
      </c>
    </row>
    <row r="434" spans="1:15" s="2" customFormat="1" ht="12">
      <c r="A434" s="1536">
        <f t="shared" si="52"/>
        <v>434</v>
      </c>
      <c r="B434" s="110"/>
      <c r="C434" s="110"/>
      <c r="D434" s="3" t="s">
        <v>79</v>
      </c>
      <c r="E434" s="576" t="s">
        <v>433</v>
      </c>
      <c r="F434" s="865"/>
      <c r="G434" s="860" t="s">
        <v>440</v>
      </c>
      <c r="H434" s="253">
        <v>45753</v>
      </c>
      <c r="I434" s="253">
        <v>47703</v>
      </c>
      <c r="J434" s="253">
        <v>46603</v>
      </c>
      <c r="K434" s="253">
        <v>53091</v>
      </c>
      <c r="L434" s="253">
        <v>69997</v>
      </c>
      <c r="M434" s="692">
        <f t="shared" si="56"/>
        <v>16906</v>
      </c>
    </row>
    <row r="435" spans="1:15" s="2" customFormat="1" ht="12">
      <c r="A435" s="1536">
        <f t="shared" si="52"/>
        <v>435</v>
      </c>
      <c r="B435" s="110"/>
      <c r="C435" s="110"/>
      <c r="D435" s="3" t="s">
        <v>79</v>
      </c>
      <c r="E435" s="593" t="s">
        <v>435</v>
      </c>
      <c r="F435" s="857"/>
      <c r="G435" s="877"/>
      <c r="H435" s="255" t="s">
        <v>1391</v>
      </c>
      <c r="I435" s="255" t="s">
        <v>1391</v>
      </c>
      <c r="J435" s="255" t="s">
        <v>1391</v>
      </c>
      <c r="K435" s="255" t="s">
        <v>1391</v>
      </c>
      <c r="L435" s="255" t="s">
        <v>1391</v>
      </c>
      <c r="M435" s="22"/>
    </row>
    <row r="436" spans="1:15" s="2" customFormat="1" ht="12">
      <c r="A436" s="1536">
        <f t="shared" si="52"/>
        <v>436</v>
      </c>
      <c r="B436" s="110"/>
      <c r="C436" s="110"/>
      <c r="D436" s="3" t="s">
        <v>79</v>
      </c>
      <c r="E436" s="589" t="s">
        <v>441</v>
      </c>
      <c r="F436" s="878"/>
      <c r="G436" s="879" t="s">
        <v>442</v>
      </c>
      <c r="H436" s="67">
        <v>4520</v>
      </c>
      <c r="I436" s="67">
        <v>3260</v>
      </c>
      <c r="J436" s="67">
        <v>-377</v>
      </c>
      <c r="K436" s="67">
        <v>-1453</v>
      </c>
      <c r="L436" s="189">
        <v>-19999</v>
      </c>
      <c r="M436" s="704">
        <f t="shared" ref="M436:M437" si="57">IF(SUM(L436)-SUM(K436)=0,"- ",SUM(L436)-SUM(K436))</f>
        <v>-18546</v>
      </c>
    </row>
    <row r="437" spans="1:15" s="2" customFormat="1" ht="12">
      <c r="A437" s="1536">
        <f t="shared" si="52"/>
        <v>437</v>
      </c>
      <c r="B437" s="110"/>
      <c r="C437" s="110"/>
      <c r="D437" s="3" t="s">
        <v>79</v>
      </c>
      <c r="E437" s="576" t="s">
        <v>433</v>
      </c>
      <c r="F437" s="865"/>
      <c r="G437" s="860" t="s">
        <v>452</v>
      </c>
      <c r="H437" s="253">
        <v>50273</v>
      </c>
      <c r="I437" s="253">
        <v>50963</v>
      </c>
      <c r="J437" s="253">
        <v>46226</v>
      </c>
      <c r="K437" s="253">
        <v>51638</v>
      </c>
      <c r="L437" s="253">
        <v>49998</v>
      </c>
      <c r="M437" s="692">
        <f t="shared" si="57"/>
        <v>-1640</v>
      </c>
    </row>
    <row r="438" spans="1:15" s="2" customFormat="1" ht="12">
      <c r="A438" s="1536">
        <f t="shared" si="52"/>
        <v>438</v>
      </c>
      <c r="B438" s="110"/>
      <c r="C438" s="110"/>
      <c r="D438" s="3" t="s">
        <v>79</v>
      </c>
      <c r="E438" s="583" t="s">
        <v>435</v>
      </c>
      <c r="F438" s="875"/>
      <c r="G438" s="876"/>
      <c r="H438" s="255" t="s">
        <v>1391</v>
      </c>
      <c r="I438" s="255" t="s">
        <v>1391</v>
      </c>
      <c r="J438" s="255" t="s">
        <v>1391</v>
      </c>
      <c r="K438" s="255" t="s">
        <v>1391</v>
      </c>
      <c r="L438" s="253" t="s">
        <v>1391</v>
      </c>
    </row>
    <row r="439" spans="1:15" s="2" customFormat="1" ht="12">
      <c r="A439" s="1536">
        <f t="shared" si="52"/>
        <v>439</v>
      </c>
      <c r="B439" s="110"/>
      <c r="C439" s="110"/>
      <c r="D439" s="3" t="s">
        <v>79</v>
      </c>
      <c r="E439" s="582" t="s">
        <v>444</v>
      </c>
      <c r="F439" s="631"/>
      <c r="G439" s="874" t="s">
        <v>445</v>
      </c>
      <c r="H439" s="67">
        <v>1878</v>
      </c>
      <c r="I439" s="67">
        <v>2685</v>
      </c>
      <c r="J439" s="67">
        <v>5819</v>
      </c>
      <c r="K439" s="67">
        <v>2711</v>
      </c>
      <c r="L439" s="65">
        <v>8347</v>
      </c>
      <c r="M439" s="690">
        <f t="shared" ref="M439:M440" si="58">IF(SUM(L439)-SUM(K439)=0,"- ",SUM(L439)-SUM(K439))</f>
        <v>5636</v>
      </c>
    </row>
    <row r="440" spans="1:15" s="2" customFormat="1" ht="12">
      <c r="A440" s="1536">
        <f t="shared" si="52"/>
        <v>440</v>
      </c>
      <c r="B440" s="110"/>
      <c r="C440" s="110"/>
      <c r="D440" s="3" t="s">
        <v>79</v>
      </c>
      <c r="E440" s="576" t="s">
        <v>433</v>
      </c>
      <c r="F440" s="865"/>
      <c r="G440" s="860" t="s">
        <v>453</v>
      </c>
      <c r="H440" s="253">
        <v>52151</v>
      </c>
      <c r="I440" s="253">
        <v>53648</v>
      </c>
      <c r="J440" s="253">
        <v>52045</v>
      </c>
      <c r="K440" s="253">
        <v>54349</v>
      </c>
      <c r="L440" s="253">
        <v>58345</v>
      </c>
      <c r="M440" s="692">
        <f t="shared" si="58"/>
        <v>3996</v>
      </c>
    </row>
    <row r="441" spans="1:15" s="2" customFormat="1" ht="12">
      <c r="A441" s="1536">
        <f t="shared" si="52"/>
        <v>441</v>
      </c>
      <c r="B441" s="110"/>
      <c r="C441" s="110"/>
      <c r="D441" s="3" t="s">
        <v>79</v>
      </c>
      <c r="E441" s="593" t="s">
        <v>435</v>
      </c>
      <c r="F441" s="857"/>
      <c r="G441" s="880"/>
      <c r="H441" s="255" t="s">
        <v>1391</v>
      </c>
      <c r="I441" s="255" t="s">
        <v>1391</v>
      </c>
      <c r="J441" s="255" t="s">
        <v>1391</v>
      </c>
      <c r="K441" s="255" t="s">
        <v>1391</v>
      </c>
      <c r="L441" s="255" t="s">
        <v>1391</v>
      </c>
      <c r="M441" s="22"/>
    </row>
    <row r="442" spans="1:15">
      <c r="A442" s="1536">
        <f t="shared" si="52"/>
        <v>442</v>
      </c>
    </row>
    <row r="443" spans="1:15" ht="18.75">
      <c r="A443" s="1536">
        <f t="shared" si="52"/>
        <v>443</v>
      </c>
      <c r="D443" s="1073">
        <f>D393+1</f>
        <v>17</v>
      </c>
      <c r="E443" s="687" t="s">
        <v>614</v>
      </c>
      <c r="F443" s="493"/>
      <c r="G443" s="493"/>
      <c r="H443" s="268"/>
    </row>
    <row r="444" spans="1:15" ht="18.75">
      <c r="A444" s="1536">
        <f t="shared" si="52"/>
        <v>444</v>
      </c>
      <c r="D444" s="1075"/>
      <c r="E444" s="740"/>
      <c r="F444" s="493"/>
      <c r="G444" s="493"/>
      <c r="H444" s="268"/>
      <c r="M444" s="855" t="s">
        <v>615</v>
      </c>
      <c r="O444" s="855"/>
    </row>
    <row r="445" spans="1:15" s="2" customFormat="1" ht="12">
      <c r="A445" s="1536">
        <f t="shared" si="52"/>
        <v>445</v>
      </c>
      <c r="B445" s="3"/>
      <c r="C445" s="3"/>
      <c r="D445" s="1074"/>
      <c r="E445" s="739"/>
      <c r="F445" s="508"/>
      <c r="G445" s="508"/>
      <c r="H445" s="615">
        <v>201903</v>
      </c>
      <c r="I445" s="615">
        <v>202003</v>
      </c>
      <c r="J445" s="615">
        <v>202103</v>
      </c>
      <c r="K445" s="615">
        <v>202203</v>
      </c>
      <c r="L445" s="1189">
        <v>202303</v>
      </c>
      <c r="M445" s="1208"/>
    </row>
    <row r="446" spans="1:15" s="2" customFormat="1" ht="12">
      <c r="A446" s="1536">
        <f t="shared" si="52"/>
        <v>446</v>
      </c>
      <c r="B446" s="3"/>
      <c r="C446" s="3"/>
      <c r="D446" s="494"/>
      <c r="E446" s="508"/>
      <c r="F446" s="508"/>
      <c r="G446" s="508"/>
      <c r="H446" s="616" t="s">
        <v>1417</v>
      </c>
      <c r="I446" s="616" t="s">
        <v>1418</v>
      </c>
      <c r="J446" s="616" t="s">
        <v>1415</v>
      </c>
      <c r="K446" s="616" t="s">
        <v>1412</v>
      </c>
      <c r="L446" s="1190" t="s">
        <v>1380</v>
      </c>
      <c r="M446" s="1192" t="s">
        <v>513</v>
      </c>
    </row>
    <row r="447" spans="1:15" s="2" customFormat="1" ht="12">
      <c r="A447" s="1536">
        <f t="shared" si="52"/>
        <v>447</v>
      </c>
      <c r="B447" s="3"/>
      <c r="C447" s="3"/>
      <c r="D447" s="494"/>
      <c r="E447" s="508"/>
      <c r="F447" s="508"/>
      <c r="G447" s="508"/>
      <c r="H447" s="60"/>
      <c r="I447" s="60"/>
      <c r="J447" s="60"/>
      <c r="K447" s="60"/>
      <c r="L447" s="60"/>
    </row>
    <row r="448" spans="1:15" s="2" customFormat="1" ht="12">
      <c r="A448" s="1536">
        <f t="shared" si="52"/>
        <v>448</v>
      </c>
      <c r="B448" s="110"/>
      <c r="C448" s="3"/>
      <c r="D448" s="494"/>
      <c r="H448" s="881" t="s">
        <v>79</v>
      </c>
      <c r="I448" s="881" t="s">
        <v>79</v>
      </c>
      <c r="J448" s="881" t="s">
        <v>79</v>
      </c>
      <c r="K448" s="881" t="s">
        <v>79</v>
      </c>
      <c r="L448" s="881" t="s">
        <v>79</v>
      </c>
    </row>
    <row r="449" spans="1:13" s="2" customFormat="1" ht="12">
      <c r="A449" s="1536">
        <f t="shared" si="52"/>
        <v>449</v>
      </c>
      <c r="B449" s="110"/>
      <c r="C449" s="110"/>
      <c r="D449" s="494" t="s">
        <v>79</v>
      </c>
      <c r="E449" s="631" t="s">
        <v>616</v>
      </c>
      <c r="F449" s="591"/>
      <c r="G449" s="591" t="s">
        <v>270</v>
      </c>
      <c r="H449" s="258">
        <v>12294</v>
      </c>
      <c r="I449" s="258">
        <v>13370</v>
      </c>
      <c r="J449" s="258">
        <v>14858</v>
      </c>
      <c r="K449" s="258">
        <v>17771</v>
      </c>
      <c r="L449" s="805">
        <v>20370</v>
      </c>
      <c r="M449" s="692">
        <f t="shared" ref="M449:M457" si="59">IF(SUM(L449)-SUM(K449)=0,"- ",SUM(L449)-SUM(K449))</f>
        <v>2599</v>
      </c>
    </row>
    <row r="450" spans="1:13" s="2" customFormat="1" ht="12">
      <c r="A450" s="1536">
        <f t="shared" si="52"/>
        <v>450</v>
      </c>
      <c r="B450" s="110"/>
      <c r="C450" s="110"/>
      <c r="D450" s="494" t="s">
        <v>79</v>
      </c>
      <c r="E450" s="865" t="s">
        <v>617</v>
      </c>
      <c r="F450" s="566"/>
      <c r="G450" s="566" t="s">
        <v>270</v>
      </c>
      <c r="H450" s="260">
        <v>15001</v>
      </c>
      <c r="I450" s="260">
        <v>10001</v>
      </c>
      <c r="J450" s="260">
        <v>1</v>
      </c>
      <c r="K450" s="260">
        <v>5006</v>
      </c>
      <c r="L450" s="777">
        <v>10005</v>
      </c>
      <c r="M450" s="692">
        <f t="shared" si="59"/>
        <v>4999</v>
      </c>
    </row>
    <row r="451" spans="1:13" s="2" customFormat="1" ht="12">
      <c r="A451" s="1536">
        <f t="shared" ref="A451:A459" si="60">A450+1</f>
        <v>451</v>
      </c>
      <c r="B451" s="110"/>
      <c r="C451" s="110"/>
      <c r="D451" s="494" t="s">
        <v>79</v>
      </c>
      <c r="E451" s="865" t="s">
        <v>618</v>
      </c>
      <c r="F451" s="566"/>
      <c r="G451" s="566" t="s">
        <v>270</v>
      </c>
      <c r="H451" s="260">
        <v>27295</v>
      </c>
      <c r="I451" s="260">
        <v>23371</v>
      </c>
      <c r="J451" s="260">
        <v>14859</v>
      </c>
      <c r="K451" s="260">
        <v>22777</v>
      </c>
      <c r="L451" s="777">
        <v>30375</v>
      </c>
      <c r="M451" s="692">
        <f t="shared" si="59"/>
        <v>7598</v>
      </c>
    </row>
    <row r="452" spans="1:13" s="2" customFormat="1" ht="12">
      <c r="A452" s="1536">
        <f t="shared" si="60"/>
        <v>452</v>
      </c>
      <c r="B452" s="110"/>
      <c r="C452" s="110"/>
      <c r="D452" s="494" t="s">
        <v>79</v>
      </c>
      <c r="E452" s="865" t="s">
        <v>619</v>
      </c>
      <c r="F452" s="566"/>
      <c r="G452" s="566" t="s">
        <v>270</v>
      </c>
      <c r="H452" s="260">
        <v>48006</v>
      </c>
      <c r="I452" s="260">
        <v>45937</v>
      </c>
      <c r="J452" s="260">
        <v>45698</v>
      </c>
      <c r="K452" s="260">
        <v>52328</v>
      </c>
      <c r="L452" s="777">
        <v>58127</v>
      </c>
      <c r="M452" s="692">
        <f t="shared" si="59"/>
        <v>5799</v>
      </c>
    </row>
    <row r="453" spans="1:13" s="2" customFormat="1" ht="12">
      <c r="A453" s="1536">
        <f t="shared" si="60"/>
        <v>453</v>
      </c>
      <c r="B453" s="110"/>
      <c r="C453" s="110"/>
      <c r="D453" s="494" t="s">
        <v>79</v>
      </c>
      <c r="E453" s="865" t="s">
        <v>620</v>
      </c>
      <c r="F453" s="566"/>
      <c r="G453" s="566" t="s">
        <v>274</v>
      </c>
      <c r="H453" s="269">
        <v>25.61</v>
      </c>
      <c r="I453" s="269">
        <v>29.11</v>
      </c>
      <c r="J453" s="269">
        <v>32.51</v>
      </c>
      <c r="K453" s="269">
        <v>33.96</v>
      </c>
      <c r="L453" s="882">
        <v>35.04</v>
      </c>
      <c r="M453" s="859">
        <f t="shared" si="59"/>
        <v>1.0799999999999983</v>
      </c>
    </row>
    <row r="454" spans="1:13" s="2" customFormat="1" ht="12">
      <c r="A454" s="1536">
        <f t="shared" si="60"/>
        <v>454</v>
      </c>
      <c r="B454" s="110"/>
      <c r="C454" s="110"/>
      <c r="D454" s="494" t="s">
        <v>79</v>
      </c>
      <c r="E454" s="865" t="s">
        <v>621</v>
      </c>
      <c r="F454" s="566"/>
      <c r="G454" s="566" t="s">
        <v>274</v>
      </c>
      <c r="H454" s="269">
        <v>56.86</v>
      </c>
      <c r="I454" s="269">
        <v>50.88</v>
      </c>
      <c r="J454" s="269">
        <v>32.520000000000003</v>
      </c>
      <c r="K454" s="269">
        <v>43.53</v>
      </c>
      <c r="L454" s="882">
        <v>52.26</v>
      </c>
      <c r="M454" s="859">
        <f t="shared" si="59"/>
        <v>8.7299999999999969</v>
      </c>
    </row>
    <row r="455" spans="1:13" s="2" customFormat="1" ht="12">
      <c r="A455" s="1536">
        <f t="shared" si="60"/>
        <v>455</v>
      </c>
      <c r="B455" s="110"/>
      <c r="C455" s="110"/>
      <c r="D455" s="494" t="s">
        <v>79</v>
      </c>
      <c r="E455" s="865" t="s">
        <v>622</v>
      </c>
      <c r="F455" s="566"/>
      <c r="G455" s="566" t="s">
        <v>274</v>
      </c>
      <c r="H455" s="270">
        <v>7.27</v>
      </c>
      <c r="I455" s="270">
        <v>6.16</v>
      </c>
      <c r="J455" s="270">
        <v>5.91</v>
      </c>
      <c r="K455" s="270">
        <v>6.16</v>
      </c>
      <c r="L455" s="745">
        <v>7.06</v>
      </c>
      <c r="M455" s="859">
        <f t="shared" si="59"/>
        <v>0.89999999999999947</v>
      </c>
    </row>
    <row r="456" spans="1:13" s="2" customFormat="1" ht="12">
      <c r="A456" s="1536">
        <f t="shared" si="60"/>
        <v>456</v>
      </c>
      <c r="B456" s="110"/>
      <c r="C456" s="110"/>
      <c r="D456" s="494" t="s">
        <v>79</v>
      </c>
      <c r="E456" s="632" t="s">
        <v>623</v>
      </c>
      <c r="F456" s="566"/>
      <c r="G456" s="566" t="s">
        <v>270</v>
      </c>
      <c r="H456" s="260">
        <v>56260</v>
      </c>
      <c r="I456" s="260">
        <v>49194</v>
      </c>
      <c r="J456" s="260">
        <v>49121</v>
      </c>
      <c r="K456" s="260">
        <v>53108</v>
      </c>
      <c r="L456" s="777">
        <v>62943</v>
      </c>
      <c r="M456" s="692">
        <f t="shared" si="59"/>
        <v>9835</v>
      </c>
    </row>
    <row r="457" spans="1:13" s="2" customFormat="1" ht="12">
      <c r="A457" s="1536">
        <f t="shared" si="60"/>
        <v>457</v>
      </c>
      <c r="B457" s="110"/>
      <c r="C457" s="110"/>
      <c r="D457" s="494" t="s">
        <v>79</v>
      </c>
      <c r="E457" s="633" t="s">
        <v>624</v>
      </c>
      <c r="F457" s="567"/>
      <c r="G457" s="567" t="s">
        <v>270</v>
      </c>
      <c r="H457" s="255">
        <v>774132</v>
      </c>
      <c r="I457" s="255">
        <v>798937</v>
      </c>
      <c r="J457" s="255">
        <v>830674</v>
      </c>
      <c r="K457" s="255">
        <v>861978</v>
      </c>
      <c r="L457" s="806">
        <v>891067</v>
      </c>
      <c r="M457" s="692">
        <f t="shared" si="59"/>
        <v>29089</v>
      </c>
    </row>
    <row r="458" spans="1:13" s="2" customFormat="1" ht="12">
      <c r="A458" s="1536">
        <f t="shared" si="60"/>
        <v>458</v>
      </c>
      <c r="B458" s="3"/>
      <c r="C458" s="3"/>
      <c r="D458" s="3"/>
      <c r="E458" s="739"/>
    </row>
    <row r="459" spans="1:13">
      <c r="A459" s="1536">
        <f t="shared" si="60"/>
        <v>459</v>
      </c>
      <c r="E459" s="868" t="s">
        <v>625</v>
      </c>
      <c r="F459" s="697"/>
      <c r="G459" s="697" t="s">
        <v>626</v>
      </c>
      <c r="H459" s="883">
        <v>16</v>
      </c>
      <c r="I459" s="883">
        <v>18</v>
      </c>
      <c r="J459" s="883">
        <v>20</v>
      </c>
      <c r="K459" s="883">
        <v>24</v>
      </c>
      <c r="L459" s="884">
        <v>28</v>
      </c>
      <c r="M459" s="885">
        <f>IF(SUM(L459)-SUM(K459)=0,"- ",SUM(L459)-SUM(K459))</f>
        <v>4</v>
      </c>
    </row>
  </sheetData>
  <mergeCells count="5">
    <mergeCell ref="B1:C1"/>
    <mergeCell ref="E1:E2"/>
    <mergeCell ref="B2:C2"/>
    <mergeCell ref="E422:F422"/>
    <mergeCell ref="E4:U4"/>
  </mergeCells>
  <phoneticPr fontId="2"/>
  <conditionalFormatting sqref="H404:L404">
    <cfRule type="containsText" dxfId="79" priority="11" operator="containsText" text="既達成">
      <formula>NOT(ISERROR(SEARCH("既達成",H404)))</formula>
    </cfRule>
    <cfRule type="containsText" dxfId="78" priority="12" operator="containsText" text="賄い達成">
      <formula>NOT(ISERROR(SEARCH("賄い達成",H404)))</formula>
    </cfRule>
  </conditionalFormatting>
  <conditionalFormatting sqref="H407:L407">
    <cfRule type="containsText" dxfId="77" priority="19" operator="containsText" text="既達成">
      <formula>NOT(ISERROR(SEARCH("既達成",H407)))</formula>
    </cfRule>
    <cfRule type="containsText" dxfId="76" priority="20" operator="containsText" text="賄い達成">
      <formula>NOT(ISERROR(SEARCH("賄い達成",H407)))</formula>
    </cfRule>
  </conditionalFormatting>
  <conditionalFormatting sqref="H410:L410">
    <cfRule type="containsText" dxfId="75" priority="17" operator="containsText" text="既達成">
      <formula>NOT(ISERROR(SEARCH("既達成",H410)))</formula>
    </cfRule>
    <cfRule type="containsText" dxfId="74" priority="18" operator="containsText" text="賄い達成">
      <formula>NOT(ISERROR(SEARCH("賄い達成",H410)))</formula>
    </cfRule>
  </conditionalFormatting>
  <conditionalFormatting sqref="H413:L413">
    <cfRule type="containsText" dxfId="73" priority="15" operator="containsText" text="既達成">
      <formula>NOT(ISERROR(SEARCH("既達成",H413)))</formula>
    </cfRule>
    <cfRule type="containsText" dxfId="72" priority="16" operator="containsText" text="賄い達成">
      <formula>NOT(ISERROR(SEARCH("賄い達成",H413)))</formula>
    </cfRule>
  </conditionalFormatting>
  <conditionalFormatting sqref="H416:L416">
    <cfRule type="containsText" dxfId="71" priority="13" operator="containsText" text="既達成">
      <formula>NOT(ISERROR(SEARCH("既達成",H416)))</formula>
    </cfRule>
    <cfRule type="containsText" dxfId="70" priority="14" operator="containsText" text="賄い達成">
      <formula>NOT(ISERROR(SEARCH("賄い達成",H416)))</formula>
    </cfRule>
  </conditionalFormatting>
  <conditionalFormatting sqref="H428:L429">
    <cfRule type="containsText" dxfId="69" priority="9" operator="containsText" text="既達成">
      <formula>NOT(ISERROR(SEARCH("既達成",H428)))</formula>
    </cfRule>
    <cfRule type="containsText" dxfId="68" priority="10" operator="containsText" text="賄い達成">
      <formula>NOT(ISERROR(SEARCH("賄い達成",H428)))</formula>
    </cfRule>
  </conditionalFormatting>
  <conditionalFormatting sqref="H431:L432">
    <cfRule type="containsText" dxfId="67" priority="7" operator="containsText" text="既達成">
      <formula>NOT(ISERROR(SEARCH("既達成",H431)))</formula>
    </cfRule>
    <cfRule type="containsText" dxfId="66" priority="8" operator="containsText" text="賄い達成">
      <formula>NOT(ISERROR(SEARCH("賄い達成",H431)))</formula>
    </cfRule>
  </conditionalFormatting>
  <conditionalFormatting sqref="H434:L435">
    <cfRule type="containsText" dxfId="65" priority="5" operator="containsText" text="既達成">
      <formula>NOT(ISERROR(SEARCH("既達成",H434)))</formula>
    </cfRule>
    <cfRule type="containsText" dxfId="64" priority="6" operator="containsText" text="賄い達成">
      <formula>NOT(ISERROR(SEARCH("賄い達成",H434)))</formula>
    </cfRule>
  </conditionalFormatting>
  <conditionalFormatting sqref="H437:L438">
    <cfRule type="containsText" dxfId="63" priority="3" operator="containsText" text="既達成">
      <formula>NOT(ISERROR(SEARCH("既達成",H437)))</formula>
    </cfRule>
    <cfRule type="containsText" dxfId="62" priority="4" operator="containsText" text="賄い達成">
      <formula>NOT(ISERROR(SEARCH("賄い達成",H437)))</formula>
    </cfRule>
  </conditionalFormatting>
  <conditionalFormatting sqref="H440:L441">
    <cfRule type="containsText" dxfId="61" priority="1" operator="containsText" text="既達成">
      <formula>NOT(ISERROR(SEARCH("既達成",H440)))</formula>
    </cfRule>
    <cfRule type="containsText" dxfId="60" priority="2" operator="containsText" text="賄い達成">
      <formula>NOT(ISERROR(SEARCH("賄い達成",H440)))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A16F1-C899-4D26-838B-CFBAF1B3F900}">
  <sheetPr>
    <tabColor rgb="FF002060"/>
  </sheetPr>
  <dimension ref="A1:S503"/>
  <sheetViews>
    <sheetView showGridLines="0" workbookViewId="0">
      <pane ySplit="5" topLeftCell="A6" activePane="bottomLeft" state="frozen"/>
      <selection pane="bottomLeft"/>
    </sheetView>
  </sheetViews>
  <sheetFormatPr defaultRowHeight="13.5"/>
  <cols>
    <col min="1" max="1" width="5.125" style="1536" bestFit="1" customWidth="1"/>
    <col min="2" max="2" width="4.75" style="3" bestFit="1" customWidth="1"/>
    <col min="3" max="3" width="6.25" style="3" bestFit="1" customWidth="1"/>
    <col min="4" max="4" width="5" style="1065" customWidth="1"/>
    <col min="5" max="5" width="13.25" style="5" customWidth="1"/>
    <col min="6" max="6" width="11.125" style="5" customWidth="1"/>
    <col min="7" max="7" width="12.5" style="5" customWidth="1"/>
    <col min="8" max="8" width="15.125" style="5" customWidth="1"/>
    <col min="9" max="9" width="14.625" style="5" customWidth="1"/>
    <col min="10" max="10" width="15.625" style="5" customWidth="1"/>
    <col min="11" max="11" width="14.875" style="5" customWidth="1"/>
    <col min="12" max="12" width="15.5" style="5" customWidth="1"/>
    <col min="13" max="13" width="14.25" style="5" customWidth="1"/>
    <col min="14" max="16" width="13.75" style="5" customWidth="1"/>
    <col min="17" max="18" width="8" style="5" bestFit="1" customWidth="1"/>
    <col min="19" max="19" width="12.625" style="5" bestFit="1" customWidth="1"/>
    <col min="20" max="21" width="8" style="5" bestFit="1" customWidth="1"/>
    <col min="22" max="16384" width="9" style="5"/>
  </cols>
  <sheetData>
    <row r="1" spans="1:15" s="124" customFormat="1" ht="14.25">
      <c r="A1" s="1536">
        <v>1</v>
      </c>
      <c r="B1" s="1552" t="s">
        <v>0</v>
      </c>
      <c r="C1" s="1552"/>
      <c r="D1" s="1214"/>
      <c r="E1" s="1553" t="s">
        <v>1</v>
      </c>
      <c r="F1" s="1537">
        <v>202303</v>
      </c>
      <c r="G1" s="1538"/>
      <c r="H1" s="1539" t="s">
        <v>2</v>
      </c>
      <c r="I1" s="1539" t="s">
        <v>3</v>
      </c>
      <c r="J1" s="1539" t="s">
        <v>4</v>
      </c>
      <c r="K1" s="1539"/>
      <c r="L1" s="1539"/>
      <c r="M1" s="1214"/>
    </row>
    <row r="2" spans="1:15" s="124" customFormat="1" ht="16.5">
      <c r="A2" s="1536">
        <f>A1+1</f>
        <v>2</v>
      </c>
      <c r="B2" s="1552" t="s">
        <v>1379</v>
      </c>
      <c r="C2" s="1552"/>
      <c r="D2" s="1214"/>
      <c r="E2" s="1554"/>
      <c r="F2" s="1540" t="s">
        <v>1380</v>
      </c>
      <c r="G2" s="1541"/>
      <c r="H2" s="1542">
        <v>17</v>
      </c>
      <c r="I2" s="1543"/>
      <c r="J2" s="1660" t="s">
        <v>1433</v>
      </c>
      <c r="K2" s="1544"/>
      <c r="L2" s="1543"/>
      <c r="M2" s="1216"/>
    </row>
    <row r="3" spans="1:15" s="2" customFormat="1" ht="6.75" customHeight="1">
      <c r="A3" s="1536">
        <f>A2+1</f>
        <v>3</v>
      </c>
      <c r="B3" s="3"/>
      <c r="C3" s="3"/>
      <c r="D3" s="11"/>
      <c r="E3" s="4"/>
      <c r="F3" s="4"/>
      <c r="G3" s="4"/>
      <c r="H3" s="4"/>
      <c r="I3" s="4"/>
      <c r="J3" s="4"/>
      <c r="K3" s="4"/>
      <c r="L3" s="4"/>
      <c r="M3" s="4"/>
    </row>
    <row r="4" spans="1:15" ht="23.25">
      <c r="A4" s="1536">
        <f t="shared" ref="A4:A67" si="0">A3+1</f>
        <v>4</v>
      </c>
      <c r="E4" s="1629" t="s">
        <v>627</v>
      </c>
      <c r="F4" s="1630"/>
      <c r="G4" s="1630"/>
      <c r="H4" s="1630"/>
      <c r="I4" s="1630"/>
      <c r="J4" s="1630"/>
      <c r="K4" s="1630"/>
      <c r="L4" s="1630"/>
      <c r="M4" s="1630"/>
      <c r="N4" s="1630"/>
      <c r="O4" s="1589"/>
    </row>
    <row r="5" spans="1:15" ht="4.5" customHeight="1">
      <c r="A5" s="1536">
        <f t="shared" si="0"/>
        <v>5</v>
      </c>
    </row>
    <row r="6" spans="1:15" s="284" customFormat="1" ht="18.75">
      <c r="A6" s="1536">
        <f t="shared" si="0"/>
        <v>6</v>
      </c>
      <c r="B6" s="283"/>
      <c r="C6" s="283"/>
      <c r="D6" s="1077">
        <v>1</v>
      </c>
      <c r="E6" s="886" t="s">
        <v>628</v>
      </c>
      <c r="F6" s="495"/>
      <c r="G6" s="495"/>
    </row>
    <row r="7" spans="1:15" ht="16.5">
      <c r="A7" s="1536">
        <f t="shared" si="0"/>
        <v>7</v>
      </c>
      <c r="D7" s="494"/>
      <c r="E7" s="887" t="s">
        <v>1058</v>
      </c>
      <c r="F7" s="888"/>
      <c r="G7" s="493"/>
      <c r="H7" s="493"/>
      <c r="L7" s="285" t="s">
        <v>629</v>
      </c>
    </row>
    <row r="8" spans="1:15">
      <c r="A8" s="1536">
        <f t="shared" si="0"/>
        <v>8</v>
      </c>
      <c r="D8" s="1063"/>
      <c r="E8" s="493"/>
      <c r="F8" s="493"/>
      <c r="G8" s="493"/>
      <c r="H8" s="615">
        <v>201903</v>
      </c>
      <c r="I8" s="615">
        <v>202003</v>
      </c>
      <c r="J8" s="615">
        <v>202103</v>
      </c>
      <c r="K8" s="615">
        <v>202203</v>
      </c>
      <c r="L8" s="920">
        <v>202303</v>
      </c>
    </row>
    <row r="9" spans="1:15">
      <c r="A9" s="1536">
        <f t="shared" si="0"/>
        <v>9</v>
      </c>
      <c r="D9" s="1063"/>
      <c r="E9" s="493"/>
      <c r="F9" s="493"/>
      <c r="G9" s="493"/>
      <c r="H9" s="616" t="s">
        <v>1417</v>
      </c>
      <c r="I9" s="616" t="s">
        <v>1418</v>
      </c>
      <c r="J9" s="616" t="s">
        <v>1415</v>
      </c>
      <c r="K9" s="616" t="s">
        <v>1412</v>
      </c>
      <c r="L9" s="921" t="s">
        <v>1380</v>
      </c>
    </row>
    <row r="10" spans="1:15" s="2" customFormat="1" ht="12">
      <c r="A10" s="1536">
        <f t="shared" si="0"/>
        <v>10</v>
      </c>
      <c r="B10" s="110"/>
      <c r="C10" s="110"/>
      <c r="D10" s="494"/>
      <c r="E10" s="534" t="s">
        <v>630</v>
      </c>
      <c r="F10" s="505"/>
      <c r="G10" s="505" t="s">
        <v>270</v>
      </c>
      <c r="H10" s="286">
        <v>238616</v>
      </c>
      <c r="I10" s="286">
        <v>242982</v>
      </c>
      <c r="J10" s="286">
        <v>232940</v>
      </c>
      <c r="K10" s="286">
        <v>236092</v>
      </c>
      <c r="L10" s="889">
        <v>278377</v>
      </c>
    </row>
    <row r="11" spans="1:15" s="2" customFormat="1" ht="12">
      <c r="A11" s="1536">
        <f t="shared" si="0"/>
        <v>11</v>
      </c>
      <c r="B11" s="110"/>
      <c r="C11" s="110"/>
      <c r="D11" s="494"/>
      <c r="E11" s="890" t="s">
        <v>631</v>
      </c>
      <c r="F11" s="508"/>
      <c r="G11" s="508" t="s">
        <v>270</v>
      </c>
      <c r="H11" s="44">
        <v>23</v>
      </c>
      <c r="I11" s="44">
        <v>8</v>
      </c>
      <c r="J11" s="44">
        <v>23</v>
      </c>
      <c r="K11" s="44">
        <v>115</v>
      </c>
      <c r="L11" s="287">
        <v>122</v>
      </c>
    </row>
    <row r="12" spans="1:15" s="2" customFormat="1" ht="12">
      <c r="A12" s="1536">
        <f t="shared" si="0"/>
        <v>12</v>
      </c>
      <c r="B12" s="110"/>
      <c r="C12" s="110"/>
      <c r="D12" s="494"/>
      <c r="E12" s="535" t="s">
        <v>632</v>
      </c>
      <c r="F12" s="508"/>
      <c r="G12" s="508" t="s">
        <v>270</v>
      </c>
      <c r="H12" s="45">
        <v>72467</v>
      </c>
      <c r="I12" s="45">
        <v>72617</v>
      </c>
      <c r="J12" s="45">
        <v>71819</v>
      </c>
      <c r="K12" s="45">
        <v>78827</v>
      </c>
      <c r="L12" s="891">
        <v>86983</v>
      </c>
    </row>
    <row r="13" spans="1:15" s="2" customFormat="1" ht="12">
      <c r="A13" s="1536">
        <f t="shared" si="0"/>
        <v>13</v>
      </c>
      <c r="B13" s="110"/>
      <c r="C13" s="110"/>
      <c r="D13" s="494"/>
      <c r="E13" s="535" t="s">
        <v>633</v>
      </c>
      <c r="F13" s="508"/>
      <c r="G13" s="508" t="s">
        <v>270</v>
      </c>
      <c r="H13" s="45">
        <v>50478</v>
      </c>
      <c r="I13" s="45">
        <v>48037</v>
      </c>
      <c r="J13" s="45">
        <v>49641</v>
      </c>
      <c r="K13" s="45">
        <v>54498</v>
      </c>
      <c r="L13" s="891">
        <v>60276</v>
      </c>
    </row>
    <row r="14" spans="1:15" s="2" customFormat="1" ht="12">
      <c r="A14" s="1536">
        <f t="shared" si="0"/>
        <v>14</v>
      </c>
      <c r="B14" s="110"/>
      <c r="C14" s="110"/>
      <c r="D14" s="494"/>
      <c r="E14" s="535" t="s">
        <v>634</v>
      </c>
      <c r="F14" s="508"/>
      <c r="G14" s="508" t="s">
        <v>270</v>
      </c>
      <c r="H14" s="45">
        <v>35933</v>
      </c>
      <c r="I14" s="45">
        <v>-1064</v>
      </c>
      <c r="J14" s="45">
        <v>126364</v>
      </c>
      <c r="K14" s="45">
        <v>39127</v>
      </c>
      <c r="L14" s="891">
        <v>30932</v>
      </c>
    </row>
    <row r="15" spans="1:15" s="2" customFormat="1" ht="12">
      <c r="A15" s="1536">
        <f t="shared" si="0"/>
        <v>15</v>
      </c>
      <c r="B15" s="110"/>
      <c r="C15" s="110"/>
      <c r="D15" s="494"/>
      <c r="E15" s="535" t="s">
        <v>635</v>
      </c>
      <c r="F15" s="508"/>
      <c r="G15" s="508" t="s">
        <v>270</v>
      </c>
      <c r="H15" s="45">
        <v>952267</v>
      </c>
      <c r="I15" s="45">
        <v>929334</v>
      </c>
      <c r="J15" s="45">
        <v>1041756</v>
      </c>
      <c r="K15" s="45">
        <v>1059091</v>
      </c>
      <c r="L15" s="891">
        <v>1061115</v>
      </c>
    </row>
    <row r="16" spans="1:15" s="2" customFormat="1" ht="12">
      <c r="A16" s="1536">
        <f t="shared" si="0"/>
        <v>16</v>
      </c>
      <c r="B16" s="110"/>
      <c r="C16" s="110"/>
      <c r="D16" s="494"/>
      <c r="E16" s="535" t="s">
        <v>636</v>
      </c>
      <c r="F16" s="508"/>
      <c r="G16" s="508" t="s">
        <v>270</v>
      </c>
      <c r="H16" s="45">
        <v>14964129</v>
      </c>
      <c r="I16" s="45">
        <v>15609936</v>
      </c>
      <c r="J16" s="45">
        <v>17898168</v>
      </c>
      <c r="K16" s="45">
        <v>19104764</v>
      </c>
      <c r="L16" s="891">
        <v>19787882</v>
      </c>
    </row>
    <row r="17" spans="1:13" s="2" customFormat="1" ht="12">
      <c r="A17" s="1536">
        <f t="shared" si="0"/>
        <v>17</v>
      </c>
      <c r="B17" s="110"/>
      <c r="C17" s="3"/>
      <c r="D17" s="494"/>
      <c r="E17" s="534" t="s">
        <v>637</v>
      </c>
      <c r="F17" s="505"/>
      <c r="G17" s="505" t="s">
        <v>638</v>
      </c>
      <c r="H17" s="892">
        <v>1250.05</v>
      </c>
      <c r="I17" s="892">
        <v>1250.4100000000001</v>
      </c>
      <c r="J17" s="892">
        <v>1401.4</v>
      </c>
      <c r="K17" s="892">
        <v>1436.74</v>
      </c>
      <c r="L17" s="893">
        <v>1464.45</v>
      </c>
    </row>
    <row r="18" spans="1:13" s="2" customFormat="1" ht="12">
      <c r="A18" s="1536">
        <f t="shared" si="0"/>
        <v>18</v>
      </c>
      <c r="B18" s="110"/>
      <c r="C18" s="3"/>
      <c r="D18" s="494"/>
      <c r="E18" s="535" t="s">
        <v>639</v>
      </c>
      <c r="F18" s="508"/>
      <c r="G18" s="508" t="s">
        <v>638</v>
      </c>
      <c r="H18" s="288">
        <v>65.3</v>
      </c>
      <c r="I18" s="288">
        <v>63.99</v>
      </c>
      <c r="J18" s="288">
        <v>66.819999999999993</v>
      </c>
      <c r="K18" s="288">
        <v>73.47</v>
      </c>
      <c r="L18" s="293">
        <v>82.52</v>
      </c>
    </row>
    <row r="19" spans="1:13" s="2" customFormat="1" ht="18.75">
      <c r="A19" s="1536">
        <f t="shared" si="0"/>
        <v>19</v>
      </c>
      <c r="B19" s="110"/>
      <c r="C19" s="3"/>
      <c r="D19" s="494"/>
      <c r="E19" s="1631" t="s">
        <v>640</v>
      </c>
      <c r="F19" s="1632"/>
      <c r="G19" s="510" t="s">
        <v>638</v>
      </c>
      <c r="H19" s="289">
        <v>65.23</v>
      </c>
      <c r="I19" s="289">
        <v>63.91</v>
      </c>
      <c r="J19" s="289">
        <v>66.709999999999994</v>
      </c>
      <c r="K19" s="289">
        <v>73.45</v>
      </c>
      <c r="L19" s="894" t="s">
        <v>1381</v>
      </c>
      <c r="M19" s="291"/>
    </row>
    <row r="20" spans="1:13">
      <c r="A20" s="1536">
        <f t="shared" si="0"/>
        <v>20</v>
      </c>
      <c r="D20" s="1063"/>
      <c r="E20" s="493"/>
      <c r="F20" s="493"/>
      <c r="G20" s="493"/>
    </row>
    <row r="21" spans="1:13">
      <c r="A21" s="1536">
        <f t="shared" si="0"/>
        <v>21</v>
      </c>
      <c r="D21" s="1063"/>
      <c r="E21" s="493"/>
      <c r="F21" s="493"/>
      <c r="G21" s="493"/>
    </row>
    <row r="22" spans="1:13" ht="16.5">
      <c r="A22" s="1536">
        <f t="shared" si="0"/>
        <v>22</v>
      </c>
      <c r="D22" s="3"/>
      <c r="E22" s="887" t="s">
        <v>1059</v>
      </c>
      <c r="F22" s="888"/>
      <c r="G22" s="493"/>
      <c r="H22" s="493"/>
      <c r="L22" s="285" t="s">
        <v>641</v>
      </c>
    </row>
    <row r="23" spans="1:13">
      <c r="A23" s="1536">
        <f t="shared" si="0"/>
        <v>23</v>
      </c>
      <c r="D23" s="1063"/>
      <c r="E23" s="493"/>
      <c r="F23" s="493"/>
      <c r="G23" s="493"/>
      <c r="H23" s="615">
        <v>201903</v>
      </c>
      <c r="I23" s="615">
        <v>202003</v>
      </c>
      <c r="J23" s="615">
        <v>202103</v>
      </c>
      <c r="K23" s="615">
        <v>202203</v>
      </c>
      <c r="L23" s="920">
        <v>202303</v>
      </c>
    </row>
    <row r="24" spans="1:13">
      <c r="A24" s="1536">
        <f t="shared" si="0"/>
        <v>24</v>
      </c>
      <c r="D24" s="1063"/>
      <c r="E24" s="493"/>
      <c r="F24" s="493"/>
      <c r="G24" s="493"/>
      <c r="H24" s="616" t="s">
        <v>1417</v>
      </c>
      <c r="I24" s="616" t="s">
        <v>1418</v>
      </c>
      <c r="J24" s="616" t="s">
        <v>1415</v>
      </c>
      <c r="K24" s="616" t="s">
        <v>1412</v>
      </c>
      <c r="L24" s="921" t="s">
        <v>1380</v>
      </c>
    </row>
    <row r="25" spans="1:13" s="2" customFormat="1" ht="12">
      <c r="A25" s="1536">
        <f t="shared" si="0"/>
        <v>25</v>
      </c>
      <c r="B25" s="110"/>
      <c r="C25" s="110"/>
      <c r="D25" s="494"/>
      <c r="E25" s="534" t="s">
        <v>642</v>
      </c>
      <c r="F25" s="505"/>
      <c r="G25" s="505" t="s">
        <v>270</v>
      </c>
      <c r="H25" s="240">
        <v>210218</v>
      </c>
      <c r="I25" s="240">
        <v>212269</v>
      </c>
      <c r="J25" s="240">
        <v>199206</v>
      </c>
      <c r="K25" s="240">
        <v>203209</v>
      </c>
      <c r="L25" s="895">
        <v>245394</v>
      </c>
    </row>
    <row r="26" spans="1:13" s="2" customFormat="1" ht="12">
      <c r="A26" s="1536">
        <f t="shared" si="0"/>
        <v>26</v>
      </c>
      <c r="B26" s="110"/>
      <c r="C26" s="110"/>
      <c r="D26" s="494"/>
      <c r="E26" s="890" t="s">
        <v>643</v>
      </c>
      <c r="F26" s="508"/>
      <c r="G26" s="508" t="s">
        <v>270</v>
      </c>
      <c r="H26" s="44">
        <v>23</v>
      </c>
      <c r="I26" s="44">
        <v>8</v>
      </c>
      <c r="J26" s="44">
        <v>23</v>
      </c>
      <c r="K26" s="44">
        <v>115</v>
      </c>
      <c r="L26" s="287">
        <v>122</v>
      </c>
    </row>
    <row r="27" spans="1:13" s="2" customFormat="1" ht="12">
      <c r="A27" s="1536">
        <f t="shared" si="0"/>
        <v>27</v>
      </c>
      <c r="B27" s="110"/>
      <c r="C27" s="110"/>
      <c r="D27" s="494"/>
      <c r="E27" s="535" t="s">
        <v>470</v>
      </c>
      <c r="F27" s="508"/>
      <c r="G27" s="508" t="s">
        <v>270</v>
      </c>
      <c r="H27" s="45">
        <v>67051</v>
      </c>
      <c r="I27" s="45">
        <v>67872</v>
      </c>
      <c r="J27" s="45">
        <v>64237</v>
      </c>
      <c r="K27" s="45">
        <v>73650</v>
      </c>
      <c r="L27" s="891">
        <v>81753</v>
      </c>
    </row>
    <row r="28" spans="1:13" s="2" customFormat="1" ht="12">
      <c r="A28" s="1536">
        <f t="shared" si="0"/>
        <v>28</v>
      </c>
      <c r="B28" s="110"/>
      <c r="C28" s="110"/>
      <c r="D28" s="494"/>
      <c r="E28" s="535" t="s">
        <v>644</v>
      </c>
      <c r="F28" s="508"/>
      <c r="G28" s="508" t="s">
        <v>270</v>
      </c>
      <c r="H28" s="45">
        <v>48006</v>
      </c>
      <c r="I28" s="45">
        <v>45937</v>
      </c>
      <c r="J28" s="45">
        <v>45698</v>
      </c>
      <c r="K28" s="45">
        <v>52328</v>
      </c>
      <c r="L28" s="891">
        <v>58127</v>
      </c>
    </row>
    <row r="29" spans="1:13" s="2" customFormat="1" ht="12">
      <c r="A29" s="1536">
        <f t="shared" si="0"/>
        <v>29</v>
      </c>
      <c r="B29" s="110"/>
      <c r="C29" s="110"/>
      <c r="D29" s="494"/>
      <c r="E29" s="535" t="s">
        <v>645</v>
      </c>
      <c r="F29" s="508"/>
      <c r="G29" s="508" t="s">
        <v>270</v>
      </c>
      <c r="H29" s="45">
        <v>145069</v>
      </c>
      <c r="I29" s="45">
        <v>145069</v>
      </c>
      <c r="J29" s="45">
        <v>145069</v>
      </c>
      <c r="K29" s="45">
        <v>145069</v>
      </c>
      <c r="L29" s="891">
        <v>145069</v>
      </c>
    </row>
    <row r="30" spans="1:13" s="2" customFormat="1" ht="12">
      <c r="A30" s="1536">
        <f t="shared" si="0"/>
        <v>30</v>
      </c>
      <c r="B30" s="110"/>
      <c r="C30" s="110"/>
      <c r="D30" s="494"/>
      <c r="E30" s="535" t="s">
        <v>646</v>
      </c>
      <c r="F30" s="508"/>
      <c r="G30" s="508" t="s">
        <v>647</v>
      </c>
      <c r="H30" s="292">
        <v>840521</v>
      </c>
      <c r="I30" s="292">
        <v>815521</v>
      </c>
      <c r="J30" s="292">
        <v>815521</v>
      </c>
      <c r="K30" s="292">
        <v>815521</v>
      </c>
      <c r="L30" s="896">
        <v>815521</v>
      </c>
    </row>
    <row r="31" spans="1:13" s="2" customFormat="1" ht="12">
      <c r="A31" s="1536">
        <f t="shared" si="0"/>
        <v>31</v>
      </c>
      <c r="B31" s="110"/>
      <c r="C31" s="110"/>
      <c r="D31" s="494"/>
      <c r="E31" s="535" t="s">
        <v>648</v>
      </c>
      <c r="F31" s="508"/>
      <c r="G31" s="508" t="s">
        <v>270</v>
      </c>
      <c r="H31" s="45">
        <v>886658</v>
      </c>
      <c r="I31" s="45">
        <v>865042</v>
      </c>
      <c r="J31" s="45">
        <v>962119</v>
      </c>
      <c r="K31" s="45">
        <v>979911</v>
      </c>
      <c r="L31" s="891">
        <v>982325</v>
      </c>
    </row>
    <row r="32" spans="1:13" s="2" customFormat="1" ht="12">
      <c r="A32" s="1536">
        <f t="shared" si="0"/>
        <v>32</v>
      </c>
      <c r="B32" s="110"/>
      <c r="C32" s="110"/>
      <c r="D32" s="494"/>
      <c r="E32" s="535" t="s">
        <v>649</v>
      </c>
      <c r="F32" s="508"/>
      <c r="G32" s="508" t="s">
        <v>270</v>
      </c>
      <c r="H32" s="45">
        <v>14891602</v>
      </c>
      <c r="I32" s="45">
        <v>15537059</v>
      </c>
      <c r="J32" s="45">
        <v>17795820</v>
      </c>
      <c r="K32" s="45">
        <v>19011209</v>
      </c>
      <c r="L32" s="891">
        <v>19690575</v>
      </c>
    </row>
    <row r="33" spans="1:12" s="2" customFormat="1" ht="12">
      <c r="A33" s="1536">
        <f t="shared" si="0"/>
        <v>33</v>
      </c>
      <c r="B33" s="110"/>
      <c r="C33" s="110"/>
      <c r="D33" s="494"/>
      <c r="E33" s="535" t="s">
        <v>650</v>
      </c>
      <c r="F33" s="508"/>
      <c r="G33" s="508" t="s">
        <v>270</v>
      </c>
      <c r="H33" s="45">
        <v>12333421</v>
      </c>
      <c r="I33" s="45">
        <v>12788913</v>
      </c>
      <c r="J33" s="45">
        <v>14104504</v>
      </c>
      <c r="K33" s="45">
        <v>14787688</v>
      </c>
      <c r="L33" s="891">
        <v>15424491</v>
      </c>
    </row>
    <row r="34" spans="1:12" s="2" customFormat="1" ht="12">
      <c r="A34" s="1536">
        <f t="shared" si="0"/>
        <v>34</v>
      </c>
      <c r="B34" s="110"/>
      <c r="C34" s="110"/>
      <c r="D34" s="494"/>
      <c r="E34" s="535" t="s">
        <v>651</v>
      </c>
      <c r="F34" s="508"/>
      <c r="G34" s="508" t="s">
        <v>270</v>
      </c>
      <c r="H34" s="45">
        <v>10136875</v>
      </c>
      <c r="I34" s="45">
        <v>10616525</v>
      </c>
      <c r="J34" s="45">
        <v>11206449</v>
      </c>
      <c r="K34" s="45">
        <v>11691342</v>
      </c>
      <c r="L34" s="891">
        <v>12153618</v>
      </c>
    </row>
    <row r="35" spans="1:12" s="2" customFormat="1" ht="12">
      <c r="A35" s="1536">
        <f t="shared" si="0"/>
        <v>35</v>
      </c>
      <c r="B35" s="110"/>
      <c r="C35" s="110"/>
      <c r="D35" s="494"/>
      <c r="E35" s="535" t="s">
        <v>652</v>
      </c>
      <c r="F35" s="508"/>
      <c r="G35" s="508" t="s">
        <v>270</v>
      </c>
      <c r="H35" s="45">
        <v>2082715</v>
      </c>
      <c r="I35" s="45">
        <v>2103737</v>
      </c>
      <c r="J35" s="45">
        <v>2380625</v>
      </c>
      <c r="K35" s="45">
        <v>2463245</v>
      </c>
      <c r="L35" s="891">
        <v>2554340</v>
      </c>
    </row>
    <row r="36" spans="1:12" s="2" customFormat="1" ht="12">
      <c r="A36" s="1536">
        <f t="shared" si="0"/>
        <v>36</v>
      </c>
      <c r="B36" s="110"/>
      <c r="C36" s="110"/>
      <c r="D36" s="494"/>
      <c r="E36" s="535" t="s">
        <v>653</v>
      </c>
      <c r="F36" s="508"/>
      <c r="G36" s="508" t="s">
        <v>638</v>
      </c>
      <c r="H36" s="45">
        <v>1163.8800000000001</v>
      </c>
      <c r="I36" s="45">
        <v>1163.8499999999999</v>
      </c>
      <c r="J36" s="45">
        <v>1294.2</v>
      </c>
      <c r="K36" s="45">
        <v>1329.32</v>
      </c>
      <c r="L36" s="891">
        <v>1355.71</v>
      </c>
    </row>
    <row r="37" spans="1:12" s="2" customFormat="1" ht="12">
      <c r="A37" s="1536">
        <f t="shared" si="0"/>
        <v>37</v>
      </c>
      <c r="B37" s="110"/>
      <c r="C37" s="3"/>
      <c r="D37" s="494"/>
      <c r="E37" s="535" t="s">
        <v>654</v>
      </c>
      <c r="F37" s="508"/>
      <c r="G37" s="508" t="s">
        <v>638</v>
      </c>
      <c r="H37" s="288">
        <v>16</v>
      </c>
      <c r="I37" s="288">
        <v>18</v>
      </c>
      <c r="J37" s="288">
        <v>20</v>
      </c>
      <c r="K37" s="288">
        <v>24</v>
      </c>
      <c r="L37" s="293">
        <v>28</v>
      </c>
    </row>
    <row r="38" spans="1:12" s="2" customFormat="1" ht="12">
      <c r="A38" s="1536">
        <f t="shared" si="0"/>
        <v>38</v>
      </c>
      <c r="B38" s="110"/>
      <c r="C38" s="3"/>
      <c r="D38" s="494"/>
      <c r="E38" s="535" t="s">
        <v>655</v>
      </c>
      <c r="F38" s="508"/>
      <c r="G38" s="508" t="s">
        <v>638</v>
      </c>
      <c r="H38" s="288">
        <v>62.1</v>
      </c>
      <c r="I38" s="288">
        <v>61.2</v>
      </c>
      <c r="J38" s="288">
        <v>61.51</v>
      </c>
      <c r="K38" s="288">
        <v>70.55</v>
      </c>
      <c r="L38" s="293">
        <v>79.58</v>
      </c>
    </row>
    <row r="39" spans="1:12" s="2" customFormat="1" ht="12">
      <c r="A39" s="1536">
        <f t="shared" si="0"/>
        <v>39</v>
      </c>
      <c r="B39" s="110"/>
      <c r="C39" s="3"/>
      <c r="D39" s="494"/>
      <c r="E39" s="536" t="s">
        <v>656</v>
      </c>
      <c r="F39" s="510"/>
      <c r="G39" s="510"/>
      <c r="H39" s="897">
        <v>24.5</v>
      </c>
      <c r="I39" s="897">
        <v>28.1</v>
      </c>
      <c r="J39" s="897">
        <v>29.9</v>
      </c>
      <c r="K39" s="897">
        <v>32.6</v>
      </c>
      <c r="L39" s="898">
        <v>33.9</v>
      </c>
    </row>
    <row r="40" spans="1:12">
      <c r="A40" s="1536">
        <f t="shared" si="0"/>
        <v>40</v>
      </c>
      <c r="D40" s="1063"/>
      <c r="E40" s="493"/>
      <c r="F40" s="493"/>
      <c r="G40" s="493"/>
    </row>
    <row r="41" spans="1:12" s="284" customFormat="1" ht="18.75">
      <c r="A41" s="1536">
        <f t="shared" si="0"/>
        <v>41</v>
      </c>
      <c r="B41" s="283"/>
      <c r="C41" s="283"/>
      <c r="D41" s="1077">
        <f>D6+1</f>
        <v>2</v>
      </c>
      <c r="E41" s="886" t="s">
        <v>657</v>
      </c>
      <c r="F41" s="495"/>
      <c r="G41" s="495"/>
      <c r="I41" s="899" t="s">
        <v>52</v>
      </c>
    </row>
    <row r="42" spans="1:12" s="2" customFormat="1" ht="12">
      <c r="A42" s="1536">
        <f t="shared" si="0"/>
        <v>42</v>
      </c>
      <c r="B42" s="3"/>
      <c r="C42" s="3"/>
      <c r="D42" s="494"/>
      <c r="E42" s="508"/>
      <c r="F42" s="508"/>
      <c r="G42" s="508"/>
      <c r="H42" s="294">
        <v>202203</v>
      </c>
      <c r="I42" s="1209">
        <v>202303</v>
      </c>
    </row>
    <row r="43" spans="1:12" s="2" customFormat="1" ht="12">
      <c r="A43" s="1536">
        <f t="shared" si="0"/>
        <v>43</v>
      </c>
      <c r="B43" s="3"/>
      <c r="C43" s="3"/>
      <c r="D43" s="494"/>
      <c r="E43" s="508"/>
      <c r="F43" s="508"/>
      <c r="G43" s="508"/>
      <c r="H43" s="295" t="s">
        <v>1412</v>
      </c>
      <c r="I43" s="1210" t="s">
        <v>1380</v>
      </c>
    </row>
    <row r="44" spans="1:12" s="2" customFormat="1" ht="12">
      <c r="A44" s="1536">
        <f t="shared" si="0"/>
        <v>44</v>
      </c>
      <c r="B44" s="3"/>
      <c r="C44" s="3"/>
      <c r="D44" s="494"/>
      <c r="E44" s="508"/>
      <c r="F44" s="508"/>
      <c r="G44" s="508"/>
      <c r="H44" s="296" t="s">
        <v>79</v>
      </c>
      <c r="I44" s="296" t="s">
        <v>79</v>
      </c>
    </row>
    <row r="45" spans="1:12" s="2" customFormat="1" ht="12">
      <c r="A45" s="1536">
        <f t="shared" si="0"/>
        <v>45</v>
      </c>
      <c r="B45" s="110"/>
      <c r="C45" s="110"/>
      <c r="D45" s="742" t="s">
        <v>79</v>
      </c>
      <c r="E45" s="900" t="s">
        <v>658</v>
      </c>
      <c r="F45" s="505"/>
      <c r="G45" s="505" t="s">
        <v>270</v>
      </c>
      <c r="H45" s="77">
        <v>56915</v>
      </c>
      <c r="I45" s="297">
        <v>60106</v>
      </c>
    </row>
    <row r="46" spans="1:12" s="2" customFormat="1" ht="12">
      <c r="A46" s="1536">
        <f t="shared" si="0"/>
        <v>46</v>
      </c>
      <c r="B46" s="110"/>
      <c r="C46" s="110"/>
      <c r="D46" s="742" t="s">
        <v>79</v>
      </c>
      <c r="E46" s="577" t="s">
        <v>659</v>
      </c>
      <c r="F46" s="508"/>
      <c r="G46" s="508" t="s">
        <v>270</v>
      </c>
      <c r="H46" s="83">
        <v>458</v>
      </c>
      <c r="I46" s="298">
        <v>540</v>
      </c>
    </row>
    <row r="47" spans="1:12" s="2" customFormat="1" ht="12">
      <c r="A47" s="1536">
        <f t="shared" si="0"/>
        <v>47</v>
      </c>
      <c r="B47" s="110"/>
      <c r="C47" s="110"/>
      <c r="D47" s="742" t="s">
        <v>79</v>
      </c>
      <c r="E47" s="577" t="s">
        <v>660</v>
      </c>
      <c r="F47" s="508"/>
      <c r="G47" s="508" t="s">
        <v>270</v>
      </c>
      <c r="H47" s="83">
        <v>25153</v>
      </c>
      <c r="I47" s="298">
        <v>29684</v>
      </c>
    </row>
    <row r="48" spans="1:12" s="2" customFormat="1" ht="12">
      <c r="A48" s="1536">
        <f t="shared" si="0"/>
        <v>48</v>
      </c>
      <c r="B48" s="110"/>
      <c r="C48" s="110"/>
      <c r="D48" s="742" t="s">
        <v>79</v>
      </c>
      <c r="E48" s="577" t="s">
        <v>661</v>
      </c>
      <c r="F48" s="508"/>
      <c r="G48" s="508" t="s">
        <v>270</v>
      </c>
      <c r="H48" s="83">
        <v>7191</v>
      </c>
      <c r="I48" s="298">
        <v>6561</v>
      </c>
    </row>
    <row r="49" spans="1:9" s="2" customFormat="1" ht="12">
      <c r="A49" s="1536">
        <f t="shared" si="0"/>
        <v>49</v>
      </c>
      <c r="B49" s="110"/>
      <c r="C49" s="110"/>
      <c r="D49" s="742" t="s">
        <v>79</v>
      </c>
      <c r="E49" s="577" t="s">
        <v>662</v>
      </c>
      <c r="F49" s="508"/>
      <c r="G49" s="508" t="s">
        <v>270</v>
      </c>
      <c r="H49" s="83" t="s">
        <v>1381</v>
      </c>
      <c r="I49" s="298" t="s">
        <v>1381</v>
      </c>
    </row>
    <row r="50" spans="1:9" s="2" customFormat="1" ht="12">
      <c r="A50" s="1536">
        <f t="shared" si="0"/>
        <v>50</v>
      </c>
      <c r="B50" s="110"/>
      <c r="C50" s="110"/>
      <c r="D50" s="742" t="s">
        <v>79</v>
      </c>
      <c r="E50" s="577" t="s">
        <v>663</v>
      </c>
      <c r="F50" s="508"/>
      <c r="G50" s="508" t="s">
        <v>270</v>
      </c>
      <c r="H50" s="83">
        <v>7772</v>
      </c>
      <c r="I50" s="298">
        <v>6428</v>
      </c>
    </row>
    <row r="51" spans="1:9" s="2" customFormat="1" ht="12">
      <c r="A51" s="1536">
        <f t="shared" si="0"/>
        <v>51</v>
      </c>
      <c r="B51" s="110"/>
      <c r="C51" s="110"/>
      <c r="D51" s="742" t="s">
        <v>79</v>
      </c>
      <c r="E51" s="577" t="s">
        <v>664</v>
      </c>
      <c r="F51" s="508"/>
      <c r="G51" s="508" t="s">
        <v>270</v>
      </c>
      <c r="H51" s="83" t="s">
        <v>1381</v>
      </c>
      <c r="I51" s="298" t="s">
        <v>1381</v>
      </c>
    </row>
    <row r="52" spans="1:9" s="2" customFormat="1" ht="12">
      <c r="A52" s="1536">
        <f t="shared" si="0"/>
        <v>52</v>
      </c>
      <c r="B52" s="110"/>
      <c r="C52" s="110"/>
      <c r="D52" s="742" t="s">
        <v>79</v>
      </c>
      <c r="E52" s="577" t="s">
        <v>665</v>
      </c>
      <c r="F52" s="508"/>
      <c r="G52" s="508" t="s">
        <v>270</v>
      </c>
      <c r="H52" s="83">
        <v>3196</v>
      </c>
      <c r="I52" s="298">
        <v>3800</v>
      </c>
    </row>
    <row r="53" spans="1:9" s="2" customFormat="1" ht="12">
      <c r="A53" s="1536">
        <f t="shared" si="0"/>
        <v>53</v>
      </c>
      <c r="B53" s="110"/>
      <c r="C53" s="110"/>
      <c r="D53" s="742" t="s">
        <v>79</v>
      </c>
      <c r="E53" s="577" t="s">
        <v>666</v>
      </c>
      <c r="F53" s="508"/>
      <c r="G53" s="508" t="s">
        <v>270</v>
      </c>
      <c r="H53" s="83">
        <v>3196</v>
      </c>
      <c r="I53" s="298">
        <v>3800</v>
      </c>
    </row>
    <row r="54" spans="1:9" s="2" customFormat="1" ht="12">
      <c r="A54" s="1536">
        <f t="shared" si="0"/>
        <v>54</v>
      </c>
      <c r="B54" s="110"/>
      <c r="C54" s="110"/>
      <c r="D54" s="742" t="s">
        <v>79</v>
      </c>
      <c r="E54" s="577" t="s">
        <v>667</v>
      </c>
      <c r="F54" s="508"/>
      <c r="G54" s="508" t="s">
        <v>270</v>
      </c>
      <c r="H54" s="83">
        <v>4044</v>
      </c>
      <c r="I54" s="298">
        <v>4140</v>
      </c>
    </row>
    <row r="55" spans="1:9" s="2" customFormat="1" ht="12">
      <c r="A55" s="1536">
        <f t="shared" si="0"/>
        <v>55</v>
      </c>
      <c r="B55" s="110"/>
      <c r="C55" s="110"/>
      <c r="D55" s="742" t="s">
        <v>79</v>
      </c>
      <c r="E55" s="577" t="s">
        <v>668</v>
      </c>
      <c r="F55" s="508"/>
      <c r="G55" s="508" t="s">
        <v>270</v>
      </c>
      <c r="H55" s="83" t="s">
        <v>1381</v>
      </c>
      <c r="I55" s="298" t="s">
        <v>1381</v>
      </c>
    </row>
    <row r="56" spans="1:9" s="2" customFormat="1" ht="12">
      <c r="A56" s="1536">
        <f t="shared" si="0"/>
        <v>56</v>
      </c>
      <c r="B56" s="110"/>
      <c r="C56" s="110"/>
      <c r="D56" s="742" t="s">
        <v>79</v>
      </c>
      <c r="E56" s="577" t="s">
        <v>669</v>
      </c>
      <c r="F56" s="508"/>
      <c r="G56" s="508" t="s">
        <v>270</v>
      </c>
      <c r="H56" s="83" t="s">
        <v>1381</v>
      </c>
      <c r="I56" s="298" t="s">
        <v>1381</v>
      </c>
    </row>
    <row r="57" spans="1:9" s="2" customFormat="1" ht="12">
      <c r="A57" s="1536">
        <f t="shared" si="0"/>
        <v>57</v>
      </c>
      <c r="B57" s="110"/>
      <c r="C57" s="110"/>
      <c r="D57" s="742" t="s">
        <v>79</v>
      </c>
      <c r="E57" s="577" t="s">
        <v>670</v>
      </c>
      <c r="F57" s="508"/>
      <c r="G57" s="508" t="s">
        <v>270</v>
      </c>
      <c r="H57" s="83" t="s">
        <v>1381</v>
      </c>
      <c r="I57" s="298" t="s">
        <v>1381</v>
      </c>
    </row>
    <row r="58" spans="1:9" s="2" customFormat="1" ht="12">
      <c r="A58" s="1536">
        <f t="shared" si="0"/>
        <v>58</v>
      </c>
      <c r="B58" s="110"/>
      <c r="C58" s="110"/>
      <c r="D58" s="742" t="s">
        <v>79</v>
      </c>
      <c r="E58" s="901" t="s">
        <v>671</v>
      </c>
      <c r="F58" s="508"/>
      <c r="G58" s="508" t="s">
        <v>270</v>
      </c>
      <c r="H58" s="83" t="s">
        <v>1381</v>
      </c>
      <c r="I58" s="298" t="s">
        <v>1381</v>
      </c>
    </row>
    <row r="59" spans="1:9" s="2" customFormat="1" ht="12">
      <c r="A59" s="1536">
        <f t="shared" si="0"/>
        <v>59</v>
      </c>
      <c r="B59" s="110"/>
      <c r="C59" s="110"/>
      <c r="D59" s="742" t="s">
        <v>79</v>
      </c>
      <c r="E59" s="901" t="s">
        <v>672</v>
      </c>
      <c r="F59" s="508"/>
      <c r="G59" s="508" t="s">
        <v>270</v>
      </c>
      <c r="H59" s="83" t="s">
        <v>1381</v>
      </c>
      <c r="I59" s="298" t="s">
        <v>1381</v>
      </c>
    </row>
    <row r="60" spans="1:9" s="2" customFormat="1" ht="12">
      <c r="A60" s="1536">
        <f t="shared" si="0"/>
        <v>60</v>
      </c>
      <c r="B60" s="110"/>
      <c r="C60" s="110"/>
      <c r="D60" s="742" t="s">
        <v>79</v>
      </c>
      <c r="E60" s="577" t="s">
        <v>673</v>
      </c>
      <c r="F60" s="508"/>
      <c r="G60" s="508" t="s">
        <v>270</v>
      </c>
      <c r="H60" s="83" t="s">
        <v>1381</v>
      </c>
      <c r="I60" s="298" t="s">
        <v>1381</v>
      </c>
    </row>
    <row r="61" spans="1:9" s="2" customFormat="1" ht="12">
      <c r="A61" s="1536">
        <f t="shared" si="0"/>
        <v>61</v>
      </c>
      <c r="B61" s="110"/>
      <c r="C61" s="110"/>
      <c r="D61" s="742" t="s">
        <v>79</v>
      </c>
      <c r="E61" s="577" t="s">
        <v>64</v>
      </c>
      <c r="F61" s="508"/>
      <c r="G61" s="508" t="s">
        <v>270</v>
      </c>
      <c r="H61" s="83" t="s">
        <v>1381</v>
      </c>
      <c r="I61" s="298" t="s">
        <v>1381</v>
      </c>
    </row>
    <row r="62" spans="1:9" s="2" customFormat="1" ht="12">
      <c r="A62" s="1536">
        <f t="shared" si="0"/>
        <v>62</v>
      </c>
      <c r="B62" s="110"/>
      <c r="C62" s="110"/>
      <c r="D62" s="742" t="s">
        <v>79</v>
      </c>
      <c r="E62" s="577" t="s">
        <v>674</v>
      </c>
      <c r="F62" s="508"/>
      <c r="G62" s="508" t="s">
        <v>270</v>
      </c>
      <c r="H62" s="83">
        <v>5905</v>
      </c>
      <c r="I62" s="298">
        <v>5153</v>
      </c>
    </row>
    <row r="63" spans="1:9" s="2" customFormat="1" ht="12">
      <c r="A63" s="1536">
        <f t="shared" si="0"/>
        <v>63</v>
      </c>
      <c r="B63" s="110"/>
      <c r="C63" s="110"/>
      <c r="D63" s="742" t="s">
        <v>79</v>
      </c>
      <c r="E63" s="900" t="s">
        <v>675</v>
      </c>
      <c r="F63" s="505"/>
      <c r="G63" s="505" t="s">
        <v>270</v>
      </c>
      <c r="H63" s="77">
        <v>18338</v>
      </c>
      <c r="I63" s="297">
        <v>19744</v>
      </c>
    </row>
    <row r="64" spans="1:9" s="2" customFormat="1" ht="12">
      <c r="A64" s="1536">
        <f t="shared" si="0"/>
        <v>64</v>
      </c>
      <c r="B64" s="110"/>
      <c r="C64" s="110"/>
      <c r="D64" s="742" t="s">
        <v>79</v>
      </c>
      <c r="E64" s="577" t="s">
        <v>676</v>
      </c>
      <c r="F64" s="508"/>
      <c r="G64" s="508" t="s">
        <v>270</v>
      </c>
      <c r="H64" s="83">
        <v>1194</v>
      </c>
      <c r="I64" s="298">
        <v>832</v>
      </c>
    </row>
    <row r="65" spans="1:14" s="2" customFormat="1" ht="12">
      <c r="A65" s="1536">
        <f t="shared" si="0"/>
        <v>65</v>
      </c>
      <c r="B65" s="110"/>
      <c r="C65" s="110"/>
      <c r="D65" s="742" t="s">
        <v>79</v>
      </c>
      <c r="E65" s="902" t="s">
        <v>677</v>
      </c>
      <c r="F65" s="510"/>
      <c r="G65" s="510" t="s">
        <v>270</v>
      </c>
      <c r="H65" s="299">
        <v>17144</v>
      </c>
      <c r="I65" s="300">
        <v>18912</v>
      </c>
    </row>
    <row r="66" spans="1:14" s="2" customFormat="1" ht="12">
      <c r="A66" s="1536">
        <f t="shared" si="0"/>
        <v>66</v>
      </c>
      <c r="B66" s="3"/>
      <c r="C66" s="3"/>
      <c r="D66" s="3"/>
    </row>
    <row r="67" spans="1:14" ht="16.5">
      <c r="A67" s="1536">
        <f t="shared" si="0"/>
        <v>67</v>
      </c>
      <c r="D67" s="1078">
        <f>D41+1</f>
        <v>3</v>
      </c>
      <c r="E67" s="888" t="s">
        <v>678</v>
      </c>
    </row>
    <row r="68" spans="1:14" ht="16.5">
      <c r="A68" s="1536">
        <f t="shared" ref="A68:A131" si="1">A67+1</f>
        <v>68</v>
      </c>
      <c r="D68" s="1079"/>
      <c r="E68" s="301"/>
    </row>
    <row r="69" spans="1:14" ht="14.25">
      <c r="A69" s="1536">
        <f t="shared" si="1"/>
        <v>69</v>
      </c>
      <c r="D69" s="3"/>
      <c r="E69" s="887" t="s">
        <v>679</v>
      </c>
    </row>
    <row r="70" spans="1:14" s="2" customFormat="1">
      <c r="A70" s="1536">
        <f t="shared" si="1"/>
        <v>70</v>
      </c>
      <c r="B70" s="3"/>
      <c r="C70" s="3"/>
      <c r="D70" s="1080"/>
      <c r="E70" s="1558">
        <v>202203</v>
      </c>
      <c r="F70" s="1600"/>
      <c r="G70" s="1600"/>
      <c r="H70" s="1600"/>
      <c r="I70" s="1600"/>
      <c r="J70" s="1620">
        <v>202303</v>
      </c>
      <c r="K70" s="1607"/>
      <c r="L70" s="1607"/>
      <c r="M70" s="1607"/>
      <c r="N70" s="1607"/>
    </row>
    <row r="71" spans="1:14" s="2" customFormat="1">
      <c r="A71" s="1536">
        <f t="shared" si="1"/>
        <v>71</v>
      </c>
      <c r="B71" s="3"/>
      <c r="C71" s="3"/>
      <c r="D71" s="1080"/>
      <c r="E71" s="1559" t="s">
        <v>1412</v>
      </c>
      <c r="F71" s="1602"/>
      <c r="G71" s="1602"/>
      <c r="H71" s="1602"/>
      <c r="I71" s="1602"/>
      <c r="J71" s="1621" t="s">
        <v>1380</v>
      </c>
      <c r="K71" s="1609"/>
      <c r="L71" s="1609"/>
      <c r="M71" s="1609"/>
      <c r="N71" s="1609"/>
    </row>
    <row r="72" spans="1:14" s="2" customFormat="1" ht="12" customHeight="1">
      <c r="A72" s="1536">
        <f t="shared" si="1"/>
        <v>72</v>
      </c>
      <c r="B72" s="3"/>
      <c r="C72" s="3"/>
      <c r="D72" s="3"/>
      <c r="E72" s="1568" t="s">
        <v>680</v>
      </c>
      <c r="F72" s="1600"/>
      <c r="G72" s="1600"/>
      <c r="H72" s="1596" t="s">
        <v>681</v>
      </c>
      <c r="I72" s="1603" t="s">
        <v>682</v>
      </c>
      <c r="J72" s="1606" t="s">
        <v>680</v>
      </c>
      <c r="K72" s="1607"/>
      <c r="L72" s="1607"/>
      <c r="M72" s="1592" t="s">
        <v>681</v>
      </c>
      <c r="N72" s="1622" t="s">
        <v>682</v>
      </c>
    </row>
    <row r="73" spans="1:14" s="2" customFormat="1" ht="12" customHeight="1">
      <c r="A73" s="1536">
        <f t="shared" si="1"/>
        <v>73</v>
      </c>
      <c r="B73" s="3"/>
      <c r="C73" s="3"/>
      <c r="D73" s="3"/>
      <c r="E73" s="1601"/>
      <c r="F73" s="1601"/>
      <c r="G73" s="1601"/>
      <c r="H73" s="1601"/>
      <c r="I73" s="1604"/>
      <c r="J73" s="1608"/>
      <c r="K73" s="1608"/>
      <c r="L73" s="1608"/>
      <c r="M73" s="1608"/>
      <c r="N73" s="1623"/>
    </row>
    <row r="74" spans="1:14" s="2" customFormat="1" ht="12" customHeight="1">
      <c r="A74" s="1536">
        <f t="shared" si="1"/>
        <v>74</v>
      </c>
      <c r="B74" s="3"/>
      <c r="C74" s="3"/>
      <c r="D74" s="3"/>
      <c r="E74" s="1601"/>
      <c r="F74" s="1601"/>
      <c r="G74" s="1601"/>
      <c r="H74" s="1601"/>
      <c r="I74" s="1604"/>
      <c r="J74" s="1608"/>
      <c r="K74" s="1608"/>
      <c r="L74" s="1608"/>
      <c r="M74" s="1608"/>
      <c r="N74" s="1623"/>
    </row>
    <row r="75" spans="1:14" s="2" customFormat="1" ht="12" customHeight="1">
      <c r="A75" s="1536">
        <f t="shared" si="1"/>
        <v>75</v>
      </c>
      <c r="B75" s="3"/>
      <c r="C75" s="3"/>
      <c r="D75" s="3"/>
      <c r="E75" s="1602"/>
      <c r="F75" s="1602"/>
      <c r="G75" s="1602"/>
      <c r="H75" s="1602"/>
      <c r="I75" s="1605"/>
      <c r="J75" s="1609"/>
      <c r="K75" s="1609"/>
      <c r="L75" s="1609"/>
      <c r="M75" s="1609"/>
      <c r="N75" s="1624"/>
    </row>
    <row r="76" spans="1:14" s="2" customFormat="1" ht="18.75">
      <c r="A76" s="1536">
        <f t="shared" si="1"/>
        <v>76</v>
      </c>
      <c r="B76" s="3"/>
      <c r="C76" s="3"/>
      <c r="D76" s="3"/>
      <c r="E76" s="1625" t="s">
        <v>1413</v>
      </c>
      <c r="F76" s="1626"/>
      <c r="G76" s="1626"/>
      <c r="H76" s="302">
        <v>120515</v>
      </c>
      <c r="I76" s="303">
        <v>16.34</v>
      </c>
      <c r="J76" s="1627" t="s">
        <v>1396</v>
      </c>
      <c r="K76" s="1628"/>
      <c r="L76" s="1628"/>
      <c r="M76" s="304">
        <v>98931</v>
      </c>
      <c r="N76" s="305">
        <v>13.65</v>
      </c>
    </row>
    <row r="77" spans="1:14" s="2" customFormat="1" ht="18.75">
      <c r="A77" s="1536">
        <f t="shared" si="1"/>
        <v>77</v>
      </c>
      <c r="B77" s="3"/>
      <c r="C77" s="3"/>
      <c r="D77" s="3"/>
      <c r="E77" s="1610" t="s">
        <v>1397</v>
      </c>
      <c r="F77" s="1611"/>
      <c r="G77" s="1611"/>
      <c r="H77" s="306">
        <v>37940</v>
      </c>
      <c r="I77" s="307">
        <v>5.14</v>
      </c>
      <c r="J77" s="1614" t="s">
        <v>1397</v>
      </c>
      <c r="K77" s="1615"/>
      <c r="L77" s="1615"/>
      <c r="M77" s="308">
        <v>40574</v>
      </c>
      <c r="N77" s="309">
        <v>5.59</v>
      </c>
    </row>
    <row r="78" spans="1:14" s="2" customFormat="1" ht="18.75">
      <c r="A78" s="1536">
        <f t="shared" si="1"/>
        <v>78</v>
      </c>
      <c r="B78" s="3"/>
      <c r="C78" s="3"/>
      <c r="D78" s="3"/>
      <c r="E78" s="1610" t="s">
        <v>1398</v>
      </c>
      <c r="F78" s="1611"/>
      <c r="G78" s="1611"/>
      <c r="H78" s="306">
        <v>26870</v>
      </c>
      <c r="I78" s="307">
        <v>3.64</v>
      </c>
      <c r="J78" s="1612" t="s">
        <v>1398</v>
      </c>
      <c r="K78" s="1613"/>
      <c r="L78" s="1613"/>
      <c r="M78" s="308">
        <v>26870</v>
      </c>
      <c r="N78" s="309">
        <v>3.7</v>
      </c>
    </row>
    <row r="79" spans="1:14" s="2" customFormat="1" ht="18.75">
      <c r="A79" s="1536">
        <f t="shared" si="1"/>
        <v>79</v>
      </c>
      <c r="B79" s="3"/>
      <c r="C79" s="3"/>
      <c r="D79" s="3"/>
      <c r="E79" s="1610" t="s">
        <v>1400</v>
      </c>
      <c r="F79" s="1611"/>
      <c r="G79" s="1611"/>
      <c r="H79" s="306">
        <v>23607</v>
      </c>
      <c r="I79" s="307">
        <v>3.2</v>
      </c>
      <c r="J79" s="1614" t="s">
        <v>1399</v>
      </c>
      <c r="K79" s="1615"/>
      <c r="L79" s="1615"/>
      <c r="M79" s="308">
        <v>25923</v>
      </c>
      <c r="N79" s="309">
        <v>3.57</v>
      </c>
    </row>
    <row r="80" spans="1:14" s="2" customFormat="1" ht="18.75">
      <c r="A80" s="1536">
        <f t="shared" si="1"/>
        <v>80</v>
      </c>
      <c r="B80" s="3"/>
      <c r="C80" s="3"/>
      <c r="D80" s="3"/>
      <c r="E80" s="1616" t="s">
        <v>1414</v>
      </c>
      <c r="F80" s="1617"/>
      <c r="G80" s="1617"/>
      <c r="H80" s="310">
        <v>18537</v>
      </c>
      <c r="I80" s="311">
        <v>2.5099999999999998</v>
      </c>
      <c r="J80" s="1618" t="s">
        <v>1400</v>
      </c>
      <c r="K80" s="1619"/>
      <c r="L80" s="1619"/>
      <c r="M80" s="312">
        <v>20984</v>
      </c>
      <c r="N80" s="313">
        <v>2.89</v>
      </c>
    </row>
    <row r="81" spans="1:14">
      <c r="A81" s="1536">
        <f t="shared" si="1"/>
        <v>81</v>
      </c>
    </row>
    <row r="82" spans="1:14" ht="14.25">
      <c r="A82" s="1536">
        <f t="shared" si="1"/>
        <v>82</v>
      </c>
      <c r="D82" s="3"/>
      <c r="E82" s="887" t="s">
        <v>683</v>
      </c>
      <c r="N82" s="903" t="s">
        <v>684</v>
      </c>
    </row>
    <row r="83" spans="1:14" s="2" customFormat="1">
      <c r="A83" s="1536">
        <f t="shared" si="1"/>
        <v>83</v>
      </c>
      <c r="B83" s="3"/>
      <c r="C83" s="3"/>
      <c r="D83" s="1080"/>
      <c r="E83" s="1558">
        <v>202203</v>
      </c>
      <c r="F83" s="1600"/>
      <c r="G83" s="1600"/>
      <c r="H83" s="1600"/>
      <c r="I83" s="1600"/>
      <c r="J83" s="1620">
        <v>202303</v>
      </c>
      <c r="K83" s="1607"/>
      <c r="L83" s="1607"/>
      <c r="M83" s="1607"/>
      <c r="N83" s="1607"/>
    </row>
    <row r="84" spans="1:14" s="2" customFormat="1">
      <c r="A84" s="1536">
        <f t="shared" si="1"/>
        <v>84</v>
      </c>
      <c r="B84" s="3"/>
      <c r="C84" s="3"/>
      <c r="D84" s="1080"/>
      <c r="E84" s="1559" t="s">
        <v>1412</v>
      </c>
      <c r="F84" s="1602"/>
      <c r="G84" s="1602"/>
      <c r="H84" s="1602"/>
      <c r="I84" s="1602"/>
      <c r="J84" s="1621" t="s">
        <v>1380</v>
      </c>
      <c r="K84" s="1609"/>
      <c r="L84" s="1609"/>
      <c r="M84" s="1609"/>
      <c r="N84" s="1609"/>
    </row>
    <row r="85" spans="1:14" s="2" customFormat="1" ht="12">
      <c r="A85" s="1536">
        <f t="shared" si="1"/>
        <v>85</v>
      </c>
      <c r="B85" s="110"/>
      <c r="C85" s="110"/>
      <c r="D85" s="110" t="s">
        <v>79</v>
      </c>
      <c r="E85" s="314" t="s">
        <v>308</v>
      </c>
      <c r="F85" s="60"/>
      <c r="G85" s="60"/>
      <c r="H85" s="60"/>
      <c r="I85" s="315">
        <v>42.83</v>
      </c>
      <c r="J85" s="904" t="s">
        <v>308</v>
      </c>
      <c r="K85" s="316"/>
      <c r="L85" s="316"/>
      <c r="M85" s="316"/>
      <c r="N85" s="317">
        <v>37.979999999999997</v>
      </c>
    </row>
    <row r="86" spans="1:14" s="2" customFormat="1" ht="12">
      <c r="A86" s="1536">
        <f t="shared" si="1"/>
        <v>86</v>
      </c>
      <c r="B86" s="110"/>
      <c r="C86" s="110"/>
      <c r="D86" s="110" t="s">
        <v>79</v>
      </c>
      <c r="E86" s="119" t="s">
        <v>685</v>
      </c>
      <c r="I86" s="318">
        <v>13.89</v>
      </c>
      <c r="J86" s="905" t="s">
        <v>685</v>
      </c>
      <c r="K86" s="319"/>
      <c r="L86" s="319"/>
      <c r="M86" s="319"/>
      <c r="N86" s="320">
        <v>13.74</v>
      </c>
    </row>
    <row r="87" spans="1:14" s="2" customFormat="1" ht="12">
      <c r="A87" s="1536">
        <f t="shared" si="1"/>
        <v>87</v>
      </c>
      <c r="B87" s="110"/>
      <c r="C87" s="110"/>
      <c r="D87" s="110" t="s">
        <v>79</v>
      </c>
      <c r="E87" s="119" t="s">
        <v>686</v>
      </c>
      <c r="I87" s="318">
        <v>22.41</v>
      </c>
      <c r="J87" s="905" t="s">
        <v>686</v>
      </c>
      <c r="K87" s="319"/>
      <c r="L87" s="319"/>
      <c r="M87" s="319"/>
      <c r="N87" s="320">
        <v>23.24</v>
      </c>
    </row>
    <row r="88" spans="1:14" s="2" customFormat="1" ht="12">
      <c r="A88" s="1536">
        <f t="shared" si="1"/>
        <v>88</v>
      </c>
      <c r="B88" s="110"/>
      <c r="C88" s="110"/>
      <c r="D88" s="110" t="s">
        <v>79</v>
      </c>
      <c r="E88" s="119" t="s">
        <v>687</v>
      </c>
      <c r="I88" s="318">
        <v>2.2599999999999998</v>
      </c>
      <c r="J88" s="905" t="s">
        <v>687</v>
      </c>
      <c r="K88" s="319"/>
      <c r="L88" s="319"/>
      <c r="M88" s="319"/>
      <c r="N88" s="320">
        <v>2.19</v>
      </c>
    </row>
    <row r="89" spans="1:14" s="2" customFormat="1" ht="12">
      <c r="A89" s="1536">
        <f t="shared" si="1"/>
        <v>89</v>
      </c>
      <c r="B89" s="110"/>
      <c r="C89" s="110"/>
      <c r="D89" s="110" t="s">
        <v>79</v>
      </c>
      <c r="E89" s="119" t="s">
        <v>688</v>
      </c>
      <c r="I89" s="318">
        <v>18.61</v>
      </c>
      <c r="J89" s="905" t="s">
        <v>688</v>
      </c>
      <c r="K89" s="319"/>
      <c r="L89" s="319"/>
      <c r="M89" s="319"/>
      <c r="N89" s="320">
        <v>22.85</v>
      </c>
    </row>
    <row r="90" spans="1:14" s="2" customFormat="1" ht="12">
      <c r="A90" s="1536">
        <f t="shared" si="1"/>
        <v>90</v>
      </c>
      <c r="B90" s="110"/>
      <c r="C90" s="110"/>
      <c r="D90" s="110" t="s">
        <v>79</v>
      </c>
      <c r="E90" s="119" t="s">
        <v>689</v>
      </c>
      <c r="I90" s="318">
        <v>0</v>
      </c>
      <c r="J90" s="905" t="s">
        <v>689</v>
      </c>
      <c r="K90" s="319"/>
      <c r="L90" s="319"/>
      <c r="M90" s="319"/>
      <c r="N90" s="320">
        <v>0</v>
      </c>
    </row>
    <row r="91" spans="1:14" s="2" customFormat="1" ht="12">
      <c r="A91" s="1536">
        <f t="shared" si="1"/>
        <v>91</v>
      </c>
      <c r="B91" s="110"/>
      <c r="C91" s="110"/>
      <c r="D91" s="110" t="s">
        <v>79</v>
      </c>
      <c r="E91" s="321" t="s">
        <v>72</v>
      </c>
      <c r="F91" s="22"/>
      <c r="G91" s="22"/>
      <c r="H91" s="22"/>
      <c r="I91" s="322" t="s">
        <v>1381</v>
      </c>
      <c r="J91" s="906" t="s">
        <v>72</v>
      </c>
      <c r="K91" s="323"/>
      <c r="L91" s="323"/>
      <c r="M91" s="323"/>
      <c r="N91" s="324" t="s">
        <v>1381</v>
      </c>
    </row>
    <row r="92" spans="1:14" s="2" customFormat="1" ht="12">
      <c r="A92" s="1536">
        <f t="shared" si="1"/>
        <v>92</v>
      </c>
      <c r="B92" s="110"/>
      <c r="C92" s="110"/>
      <c r="D92" s="110" t="s">
        <v>79</v>
      </c>
      <c r="E92" s="325" t="s">
        <v>690</v>
      </c>
      <c r="F92" s="326"/>
      <c r="G92" s="22"/>
      <c r="H92" s="120"/>
      <c r="I92" s="327" t="s">
        <v>1381</v>
      </c>
      <c r="J92" s="907" t="s">
        <v>690</v>
      </c>
      <c r="K92" s="328"/>
      <c r="L92" s="323"/>
      <c r="M92" s="329"/>
      <c r="N92" s="330" t="s">
        <v>1381</v>
      </c>
    </row>
    <row r="93" spans="1:14" s="2" customFormat="1" ht="12">
      <c r="A93" s="1536">
        <f t="shared" si="1"/>
        <v>93</v>
      </c>
      <c r="B93" s="3"/>
      <c r="C93" s="3"/>
      <c r="D93" s="3"/>
    </row>
    <row r="94" spans="1:14" s="495" customFormat="1" ht="18.75">
      <c r="A94" s="1536">
        <f t="shared" si="1"/>
        <v>94</v>
      </c>
      <c r="B94" s="532"/>
      <c r="C94" s="532"/>
      <c r="D94" s="552">
        <f>D67+1</f>
        <v>4</v>
      </c>
      <c r="E94" s="886" t="s">
        <v>691</v>
      </c>
    </row>
    <row r="95" spans="1:14" s="2" customFormat="1" ht="12">
      <c r="A95" s="1536">
        <f t="shared" si="1"/>
        <v>95</v>
      </c>
      <c r="B95" s="3"/>
      <c r="C95" s="3"/>
      <c r="D95" s="1081"/>
      <c r="E95" s="331"/>
      <c r="J95" s="615">
        <v>202203</v>
      </c>
      <c r="K95" s="920">
        <v>202303</v>
      </c>
    </row>
    <row r="96" spans="1:14" s="2" customFormat="1" ht="12">
      <c r="A96" s="1536">
        <f t="shared" si="1"/>
        <v>96</v>
      </c>
      <c r="B96" s="3"/>
      <c r="C96" s="3"/>
      <c r="D96" s="1081"/>
      <c r="E96" s="331"/>
      <c r="J96" s="616" t="s">
        <v>1412</v>
      </c>
      <c r="K96" s="921" t="s">
        <v>1380</v>
      </c>
    </row>
    <row r="97" spans="1:13" ht="14.25">
      <c r="A97" s="1536">
        <f t="shared" si="1"/>
        <v>97</v>
      </c>
      <c r="D97" s="3"/>
      <c r="E97" s="887" t="s">
        <v>692</v>
      </c>
      <c r="J97" s="1236" t="s">
        <v>79</v>
      </c>
      <c r="K97" s="1236" t="s">
        <v>79</v>
      </c>
      <c r="M97" s="2"/>
    </row>
    <row r="98" spans="1:13" s="2" customFormat="1" ht="12">
      <c r="A98" s="1536">
        <f t="shared" si="1"/>
        <v>98</v>
      </c>
      <c r="B98" s="110"/>
      <c r="C98" s="110"/>
      <c r="D98" s="3"/>
      <c r="E98" s="332" t="s">
        <v>693</v>
      </c>
      <c r="F98" s="64"/>
      <c r="G98" s="64"/>
      <c r="H98" s="64"/>
      <c r="I98" s="64" t="s">
        <v>270</v>
      </c>
      <c r="J98" s="272">
        <v>-79529</v>
      </c>
      <c r="K98" s="333">
        <v>-78071</v>
      </c>
    </row>
    <row r="99" spans="1:13" s="2" customFormat="1" ht="12">
      <c r="A99" s="1536">
        <f t="shared" si="1"/>
        <v>99</v>
      </c>
      <c r="B99" s="110"/>
      <c r="C99" s="110"/>
      <c r="D99" s="3"/>
      <c r="E99" s="334" t="s">
        <v>694</v>
      </c>
      <c r="F99" s="66"/>
      <c r="G99" s="66"/>
      <c r="H99" s="66"/>
      <c r="I99" s="66" t="s">
        <v>274</v>
      </c>
      <c r="J99" s="335">
        <v>0.2</v>
      </c>
      <c r="K99" s="336">
        <v>0.2</v>
      </c>
    </row>
    <row r="100" spans="1:13" s="2" customFormat="1" ht="12">
      <c r="A100" s="1536">
        <f t="shared" si="1"/>
        <v>100</v>
      </c>
      <c r="B100" s="110"/>
      <c r="C100" s="110"/>
      <c r="D100" s="3"/>
      <c r="E100" s="334" t="s">
        <v>695</v>
      </c>
      <c r="F100" s="66"/>
      <c r="G100" s="66"/>
      <c r="H100" s="66"/>
      <c r="I100" s="66" t="s">
        <v>270</v>
      </c>
      <c r="J100" s="337">
        <v>96106</v>
      </c>
      <c r="K100" s="338">
        <v>92891</v>
      </c>
    </row>
    <row r="101" spans="1:13" s="2" customFormat="1" ht="12">
      <c r="A101" s="1536">
        <f t="shared" si="1"/>
        <v>101</v>
      </c>
      <c r="B101" s="110"/>
      <c r="C101" s="110"/>
      <c r="D101" s="3"/>
      <c r="E101" s="334" t="s">
        <v>696</v>
      </c>
      <c r="F101" s="66"/>
      <c r="G101" s="66"/>
      <c r="H101" s="66"/>
      <c r="I101" s="66" t="s">
        <v>270</v>
      </c>
      <c r="J101" s="337">
        <v>16577</v>
      </c>
      <c r="K101" s="338">
        <v>14820</v>
      </c>
    </row>
    <row r="102" spans="1:13" s="2" customFormat="1" ht="12">
      <c r="A102" s="1536">
        <f t="shared" si="1"/>
        <v>102</v>
      </c>
      <c r="B102" s="110"/>
      <c r="C102" s="110"/>
      <c r="D102" s="3"/>
      <c r="E102" s="339" t="s">
        <v>697</v>
      </c>
      <c r="F102" s="66"/>
      <c r="G102" s="66"/>
      <c r="H102" s="66"/>
      <c r="I102" s="66" t="s">
        <v>270</v>
      </c>
      <c r="J102" s="337" t="s">
        <v>1381</v>
      </c>
      <c r="K102" s="338" t="s">
        <v>1381</v>
      </c>
    </row>
    <row r="103" spans="1:13" s="2" customFormat="1" ht="12">
      <c r="A103" s="1536">
        <f t="shared" si="1"/>
        <v>103</v>
      </c>
      <c r="B103" s="110"/>
      <c r="C103" s="110"/>
      <c r="D103" s="3"/>
      <c r="E103" s="334" t="s">
        <v>698</v>
      </c>
      <c r="F103" s="66"/>
      <c r="G103" s="66"/>
      <c r="H103" s="66"/>
      <c r="I103" s="66" t="s">
        <v>270</v>
      </c>
      <c r="J103" s="337" t="s">
        <v>1381</v>
      </c>
      <c r="K103" s="338" t="s">
        <v>1381</v>
      </c>
    </row>
    <row r="104" spans="1:13" s="2" customFormat="1" ht="12">
      <c r="A104" s="1536">
        <f t="shared" si="1"/>
        <v>104</v>
      </c>
      <c r="B104" s="110"/>
      <c r="C104" s="110"/>
      <c r="D104" s="3"/>
      <c r="E104" s="334" t="s">
        <v>699</v>
      </c>
      <c r="F104" s="66"/>
      <c r="G104" s="66"/>
      <c r="H104" s="66"/>
      <c r="I104" s="66" t="s">
        <v>270</v>
      </c>
      <c r="J104" s="337">
        <v>1668</v>
      </c>
      <c r="K104" s="338">
        <v>-3458</v>
      </c>
    </row>
    <row r="105" spans="1:13" s="2" customFormat="1" ht="12">
      <c r="A105" s="1536">
        <f t="shared" si="1"/>
        <v>105</v>
      </c>
      <c r="B105" s="110"/>
      <c r="C105" s="110"/>
      <c r="D105" s="3"/>
      <c r="E105" s="334" t="s">
        <v>700</v>
      </c>
      <c r="F105" s="66"/>
      <c r="G105" s="66"/>
      <c r="H105" s="66"/>
      <c r="I105" s="66" t="s">
        <v>270</v>
      </c>
      <c r="J105" s="337" t="s">
        <v>1381</v>
      </c>
      <c r="K105" s="338">
        <v>-730</v>
      </c>
    </row>
    <row r="106" spans="1:13" s="2" customFormat="1" ht="12">
      <c r="A106" s="1536">
        <f t="shared" si="1"/>
        <v>106</v>
      </c>
      <c r="B106" s="110"/>
      <c r="C106" s="110"/>
      <c r="D106" s="3"/>
      <c r="E106" s="334" t="s">
        <v>701</v>
      </c>
      <c r="F106" s="66"/>
      <c r="G106" s="66"/>
      <c r="H106" s="66"/>
      <c r="I106" s="66" t="s">
        <v>270</v>
      </c>
      <c r="J106" s="337">
        <v>14908</v>
      </c>
      <c r="K106" s="338">
        <v>19009</v>
      </c>
    </row>
    <row r="107" spans="1:13" s="2" customFormat="1" ht="12">
      <c r="A107" s="1536">
        <f t="shared" si="1"/>
        <v>107</v>
      </c>
      <c r="B107" s="110"/>
      <c r="C107" s="110"/>
      <c r="D107" s="3"/>
      <c r="E107" s="340" t="s">
        <v>702</v>
      </c>
      <c r="F107" s="66"/>
      <c r="G107" s="66"/>
      <c r="H107" s="66"/>
      <c r="I107" s="66" t="s">
        <v>270</v>
      </c>
      <c r="J107" s="337">
        <v>14908</v>
      </c>
      <c r="K107" s="338">
        <v>19009</v>
      </c>
    </row>
    <row r="108" spans="1:13" s="2" customFormat="1" ht="12">
      <c r="A108" s="1536">
        <f t="shared" si="1"/>
        <v>108</v>
      </c>
      <c r="B108" s="110"/>
      <c r="C108" s="110"/>
      <c r="D108" s="3"/>
      <c r="E108" s="340" t="s">
        <v>703</v>
      </c>
      <c r="F108" s="66"/>
      <c r="G108" s="66"/>
      <c r="H108" s="66"/>
      <c r="I108" s="66" t="s">
        <v>270</v>
      </c>
      <c r="J108" s="337" t="s">
        <v>1381</v>
      </c>
      <c r="K108" s="338" t="s">
        <v>1381</v>
      </c>
    </row>
    <row r="109" spans="1:13" s="2" customFormat="1" ht="12">
      <c r="A109" s="1536">
        <f t="shared" si="1"/>
        <v>109</v>
      </c>
      <c r="B109" s="110"/>
      <c r="C109" s="110"/>
      <c r="D109" s="3"/>
      <c r="E109" s="339" t="s">
        <v>704</v>
      </c>
      <c r="F109" s="66"/>
      <c r="G109" s="66"/>
      <c r="H109" s="66"/>
      <c r="I109" s="66" t="s">
        <v>270</v>
      </c>
      <c r="J109" s="260">
        <v>14908</v>
      </c>
      <c r="K109" s="341">
        <v>19009</v>
      </c>
    </row>
    <row r="110" spans="1:13" s="2" customFormat="1" ht="12">
      <c r="A110" s="1536">
        <f t="shared" si="1"/>
        <v>110</v>
      </c>
      <c r="B110" s="110"/>
      <c r="C110" s="110"/>
      <c r="D110" s="3"/>
      <c r="E110" s="342" t="s">
        <v>705</v>
      </c>
      <c r="F110" s="68"/>
      <c r="G110" s="68"/>
      <c r="H110" s="68"/>
      <c r="I110" s="68" t="s">
        <v>270</v>
      </c>
      <c r="J110" s="255" t="s">
        <v>1381</v>
      </c>
      <c r="K110" s="343" t="s">
        <v>1381</v>
      </c>
    </row>
    <row r="111" spans="1:13" ht="14.25">
      <c r="A111" s="1536">
        <f t="shared" si="1"/>
        <v>111</v>
      </c>
      <c r="D111" s="3"/>
      <c r="E111" s="887" t="s">
        <v>706</v>
      </c>
      <c r="J111" s="1236" t="s">
        <v>1401</v>
      </c>
      <c r="K111" s="344" t="s">
        <v>1401</v>
      </c>
      <c r="M111" s="344"/>
    </row>
    <row r="112" spans="1:13" s="2" customFormat="1" ht="12">
      <c r="A112" s="1536">
        <f t="shared" si="1"/>
        <v>112</v>
      </c>
      <c r="B112" s="110"/>
      <c r="C112" s="110"/>
      <c r="D112" s="3"/>
      <c r="E112" s="332" t="s">
        <v>693</v>
      </c>
      <c r="F112" s="64"/>
      <c r="G112" s="64"/>
      <c r="H112" s="64"/>
      <c r="I112" s="64" t="s">
        <v>270</v>
      </c>
      <c r="J112" s="258">
        <v>-79668</v>
      </c>
      <c r="K112" s="345">
        <v>-78207</v>
      </c>
    </row>
    <row r="113" spans="1:13" s="2" customFormat="1" ht="12">
      <c r="A113" s="1536">
        <f t="shared" si="1"/>
        <v>113</v>
      </c>
      <c r="B113" s="110"/>
      <c r="C113" s="110"/>
      <c r="D113" s="3"/>
      <c r="E113" s="339" t="s">
        <v>695</v>
      </c>
      <c r="F113" s="66"/>
      <c r="G113" s="66"/>
      <c r="H113" s="66"/>
      <c r="I113" s="66" t="s">
        <v>270</v>
      </c>
      <c r="J113" s="260">
        <v>96106</v>
      </c>
      <c r="K113" s="341">
        <v>92891</v>
      </c>
    </row>
    <row r="114" spans="1:13" s="2" customFormat="1" ht="12">
      <c r="A114" s="1536">
        <f t="shared" si="1"/>
        <v>114</v>
      </c>
      <c r="B114" s="110"/>
      <c r="C114" s="110"/>
      <c r="D114" s="3"/>
      <c r="E114" s="334" t="s">
        <v>707</v>
      </c>
      <c r="F114" s="66"/>
      <c r="G114" s="66"/>
      <c r="H114" s="66"/>
      <c r="I114" s="66" t="s">
        <v>270</v>
      </c>
      <c r="J114" s="260">
        <v>16438</v>
      </c>
      <c r="K114" s="341">
        <v>14684</v>
      </c>
    </row>
    <row r="115" spans="1:13" s="2" customFormat="1" ht="12">
      <c r="A115" s="1536">
        <f t="shared" si="1"/>
        <v>115</v>
      </c>
      <c r="B115" s="110"/>
      <c r="C115" s="110"/>
      <c r="D115" s="3"/>
      <c r="E115" s="339" t="s">
        <v>697</v>
      </c>
      <c r="F115" s="66"/>
      <c r="G115" s="66"/>
      <c r="H115" s="66"/>
      <c r="I115" s="66" t="s">
        <v>270</v>
      </c>
      <c r="J115" s="260">
        <v>-593</v>
      </c>
      <c r="K115" s="341">
        <v>-582</v>
      </c>
    </row>
    <row r="116" spans="1:13" s="2" customFormat="1" ht="12">
      <c r="A116" s="1536">
        <f t="shared" si="1"/>
        <v>116</v>
      </c>
      <c r="B116" s="110"/>
      <c r="C116" s="110"/>
      <c r="D116" s="3"/>
      <c r="E116" s="334" t="s">
        <v>708</v>
      </c>
      <c r="F116" s="66"/>
      <c r="G116" s="66"/>
      <c r="H116" s="66"/>
      <c r="I116" s="66" t="s">
        <v>270</v>
      </c>
      <c r="J116" s="260">
        <v>15844</v>
      </c>
      <c r="K116" s="341">
        <v>14102</v>
      </c>
    </row>
    <row r="117" spans="1:13" s="2" customFormat="1" ht="12">
      <c r="A117" s="1536">
        <f t="shared" si="1"/>
        <v>117</v>
      </c>
      <c r="B117" s="110"/>
      <c r="C117" s="110"/>
      <c r="D117" s="3"/>
      <c r="E117" s="340" t="s">
        <v>709</v>
      </c>
      <c r="F117" s="66"/>
      <c r="G117" s="66"/>
      <c r="H117" s="66"/>
      <c r="I117" s="66" t="s">
        <v>270</v>
      </c>
      <c r="J117" s="260">
        <v>16576</v>
      </c>
      <c r="K117" s="341">
        <v>18578</v>
      </c>
    </row>
    <row r="118" spans="1:13" s="2" customFormat="1" ht="12">
      <c r="A118" s="1536">
        <f t="shared" si="1"/>
        <v>118</v>
      </c>
      <c r="B118" s="110"/>
      <c r="C118" s="110"/>
      <c r="D118" s="3"/>
      <c r="E118" s="340" t="s">
        <v>710</v>
      </c>
      <c r="F118" s="66"/>
      <c r="G118" s="66"/>
      <c r="H118" s="66"/>
      <c r="I118" s="66" t="s">
        <v>270</v>
      </c>
      <c r="J118" s="260">
        <v>-732</v>
      </c>
      <c r="K118" s="341">
        <v>-4476</v>
      </c>
    </row>
    <row r="119" spans="1:13" s="2" customFormat="1" ht="12">
      <c r="A119" s="1536">
        <f t="shared" si="1"/>
        <v>119</v>
      </c>
      <c r="B119" s="110"/>
      <c r="C119" s="110"/>
      <c r="D119" s="3"/>
      <c r="E119" s="334" t="s">
        <v>711</v>
      </c>
      <c r="F119" s="66"/>
      <c r="G119" s="66"/>
      <c r="H119" s="66"/>
      <c r="I119" s="66" t="s">
        <v>270</v>
      </c>
      <c r="J119" s="260">
        <v>1668</v>
      </c>
      <c r="K119" s="341">
        <v>-3458</v>
      </c>
    </row>
    <row r="120" spans="1:13" s="2" customFormat="1" ht="12">
      <c r="A120" s="1536">
        <f t="shared" si="1"/>
        <v>120</v>
      </c>
      <c r="B120" s="110"/>
      <c r="C120" s="110"/>
      <c r="D120" s="3"/>
      <c r="E120" s="334" t="s">
        <v>712</v>
      </c>
      <c r="F120" s="66"/>
      <c r="G120" s="66"/>
      <c r="H120" s="66"/>
      <c r="I120" s="66" t="s">
        <v>270</v>
      </c>
      <c r="J120" s="260" t="s">
        <v>1381</v>
      </c>
      <c r="K120" s="341">
        <v>-730</v>
      </c>
    </row>
    <row r="121" spans="1:13" s="2" customFormat="1" ht="12">
      <c r="A121" s="1536">
        <f t="shared" si="1"/>
        <v>121</v>
      </c>
      <c r="B121" s="110"/>
      <c r="C121" s="110"/>
      <c r="D121" s="3"/>
      <c r="E121" s="334" t="s">
        <v>713</v>
      </c>
      <c r="F121" s="66"/>
      <c r="G121" s="66"/>
      <c r="H121" s="66"/>
      <c r="I121" s="66" t="s">
        <v>270</v>
      </c>
      <c r="J121" s="260" t="s">
        <v>1381</v>
      </c>
      <c r="K121" s="341" t="s">
        <v>1381</v>
      </c>
    </row>
    <row r="122" spans="1:13" s="2" customFormat="1" ht="12">
      <c r="A122" s="1536">
        <f t="shared" si="1"/>
        <v>122</v>
      </c>
      <c r="B122" s="110"/>
      <c r="C122" s="110"/>
      <c r="D122" s="3"/>
      <c r="E122" s="334" t="s">
        <v>714</v>
      </c>
      <c r="F122" s="66"/>
      <c r="G122" s="66"/>
      <c r="H122" s="66"/>
      <c r="I122" s="66" t="s">
        <v>270</v>
      </c>
      <c r="J122" s="260">
        <v>1668</v>
      </c>
      <c r="K122" s="341">
        <v>-4188</v>
      </c>
    </row>
    <row r="123" spans="1:13" s="2" customFormat="1" ht="12">
      <c r="A123" s="1536">
        <f t="shared" si="1"/>
        <v>123</v>
      </c>
      <c r="B123" s="110"/>
      <c r="C123" s="110"/>
      <c r="D123" s="3"/>
      <c r="E123" s="334" t="s">
        <v>715</v>
      </c>
      <c r="F123" s="66"/>
      <c r="G123" s="66"/>
      <c r="H123" s="66"/>
      <c r="I123" s="66" t="s">
        <v>270</v>
      </c>
      <c r="J123" s="260">
        <v>1159</v>
      </c>
      <c r="K123" s="341">
        <v>-2911</v>
      </c>
    </row>
    <row r="124" spans="1:13" s="2" customFormat="1" ht="12">
      <c r="A124" s="1536">
        <f t="shared" si="1"/>
        <v>124</v>
      </c>
      <c r="B124" s="110"/>
      <c r="C124" s="110"/>
      <c r="D124" s="3"/>
      <c r="E124" s="334" t="s">
        <v>716</v>
      </c>
      <c r="F124" s="66"/>
      <c r="G124" s="66"/>
      <c r="H124" s="66"/>
      <c r="I124" s="66" t="s">
        <v>717</v>
      </c>
      <c r="J124" s="346">
        <v>0.69479999999999997</v>
      </c>
      <c r="K124" s="347">
        <v>0.69510000000000005</v>
      </c>
    </row>
    <row r="125" spans="1:13" s="2" customFormat="1" ht="12">
      <c r="A125" s="1536">
        <f t="shared" si="1"/>
        <v>125</v>
      </c>
      <c r="B125" s="110"/>
      <c r="C125" s="110"/>
      <c r="D125" s="3"/>
      <c r="E125" s="334" t="s">
        <v>718</v>
      </c>
      <c r="F125" s="66"/>
      <c r="G125" s="66"/>
      <c r="H125" s="66"/>
      <c r="I125" s="66" t="s">
        <v>270</v>
      </c>
      <c r="J125" s="260">
        <v>16576</v>
      </c>
      <c r="K125" s="341">
        <v>18578</v>
      </c>
    </row>
    <row r="126" spans="1:13" s="2" customFormat="1" ht="12">
      <c r="A126" s="1536">
        <f t="shared" si="1"/>
        <v>126</v>
      </c>
      <c r="B126" s="110"/>
      <c r="C126" s="110"/>
      <c r="D126" s="3"/>
      <c r="E126" s="348" t="s">
        <v>719</v>
      </c>
      <c r="F126" s="68"/>
      <c r="G126" s="68"/>
      <c r="H126" s="68"/>
      <c r="I126" s="68" t="s">
        <v>270</v>
      </c>
      <c r="J126" s="255">
        <v>732</v>
      </c>
      <c r="K126" s="343">
        <v>4476</v>
      </c>
    </row>
    <row r="127" spans="1:13" ht="14.25">
      <c r="A127" s="1536">
        <f t="shared" si="1"/>
        <v>127</v>
      </c>
      <c r="D127" s="3"/>
      <c r="E127" s="887" t="s">
        <v>720</v>
      </c>
      <c r="K127" s="344"/>
      <c r="M127" s="344"/>
    </row>
    <row r="128" spans="1:13" s="2" customFormat="1" ht="12">
      <c r="A128" s="1536">
        <f t="shared" si="1"/>
        <v>128</v>
      </c>
      <c r="B128" s="110"/>
      <c r="C128" s="110"/>
      <c r="D128" s="3"/>
      <c r="E128" s="349" t="s">
        <v>567</v>
      </c>
      <c r="F128" s="64"/>
      <c r="G128" s="64"/>
      <c r="H128" s="64"/>
      <c r="I128" s="64" t="s">
        <v>274</v>
      </c>
      <c r="J128" s="350">
        <v>44</v>
      </c>
      <c r="K128" s="351">
        <v>41</v>
      </c>
    </row>
    <row r="129" spans="1:13" s="2" customFormat="1" ht="12">
      <c r="A129" s="1536">
        <f t="shared" si="1"/>
        <v>129</v>
      </c>
      <c r="B129" s="110"/>
      <c r="C129" s="110"/>
      <c r="D129" s="3"/>
      <c r="E129" s="339" t="s">
        <v>572</v>
      </c>
      <c r="F129" s="66"/>
      <c r="G129" s="66"/>
      <c r="H129" s="66"/>
      <c r="I129" s="66" t="s">
        <v>274</v>
      </c>
      <c r="J129" s="352">
        <v>42</v>
      </c>
      <c r="K129" s="353">
        <v>44</v>
      </c>
    </row>
    <row r="130" spans="1:13" s="2" customFormat="1" ht="12">
      <c r="A130" s="1536">
        <f t="shared" si="1"/>
        <v>130</v>
      </c>
      <c r="B130" s="110"/>
      <c r="C130" s="110"/>
      <c r="D130" s="3"/>
      <c r="E130" s="339" t="s">
        <v>721</v>
      </c>
      <c r="F130" s="66"/>
      <c r="G130" s="66"/>
      <c r="H130" s="66"/>
      <c r="I130" s="66" t="s">
        <v>274</v>
      </c>
      <c r="J130" s="352" t="s">
        <v>1381</v>
      </c>
      <c r="K130" s="353" t="s">
        <v>1381</v>
      </c>
    </row>
    <row r="131" spans="1:13" s="2" customFormat="1" ht="12">
      <c r="A131" s="1536">
        <f t="shared" si="1"/>
        <v>131</v>
      </c>
      <c r="B131" s="110"/>
      <c r="C131" s="110"/>
      <c r="D131" s="3"/>
      <c r="E131" s="339" t="s">
        <v>722</v>
      </c>
      <c r="F131" s="66"/>
      <c r="G131" s="66"/>
      <c r="H131" s="66"/>
      <c r="I131" s="66" t="s">
        <v>274</v>
      </c>
      <c r="J131" s="352">
        <v>14</v>
      </c>
      <c r="K131" s="353">
        <v>15</v>
      </c>
    </row>
    <row r="132" spans="1:13" s="2" customFormat="1" ht="12">
      <c r="A132" s="1536">
        <f t="shared" ref="A132:A195" si="2">A131+1</f>
        <v>132</v>
      </c>
      <c r="B132" s="110"/>
      <c r="C132" s="110"/>
      <c r="D132" s="3"/>
      <c r="E132" s="339" t="s">
        <v>64</v>
      </c>
      <c r="F132" s="66"/>
      <c r="G132" s="66"/>
      <c r="H132" s="66"/>
      <c r="I132" s="66" t="s">
        <v>274</v>
      </c>
      <c r="J132" s="352">
        <v>0</v>
      </c>
      <c r="K132" s="353">
        <v>0</v>
      </c>
    </row>
    <row r="133" spans="1:13" s="2" customFormat="1" ht="12">
      <c r="A133" s="1536">
        <f t="shared" si="2"/>
        <v>133</v>
      </c>
      <c r="B133" s="110"/>
      <c r="C133" s="110"/>
      <c r="D133" s="3"/>
      <c r="E133" s="342" t="s">
        <v>593</v>
      </c>
      <c r="F133" s="68"/>
      <c r="G133" s="68"/>
      <c r="H133" s="68"/>
      <c r="I133" s="68" t="s">
        <v>274</v>
      </c>
      <c r="J133" s="354">
        <v>100</v>
      </c>
      <c r="K133" s="355">
        <v>100</v>
      </c>
    </row>
    <row r="134" spans="1:13" ht="14.25">
      <c r="A134" s="1536">
        <f t="shared" si="2"/>
        <v>134</v>
      </c>
      <c r="D134" s="3"/>
      <c r="E134" s="887" t="s">
        <v>723</v>
      </c>
      <c r="K134" s="344"/>
      <c r="M134" s="344"/>
    </row>
    <row r="135" spans="1:13" s="2" customFormat="1" ht="12">
      <c r="A135" s="1536">
        <f t="shared" si="2"/>
        <v>135</v>
      </c>
      <c r="B135" s="110"/>
      <c r="C135" s="110"/>
      <c r="D135" s="3"/>
      <c r="E135" s="349" t="s">
        <v>724</v>
      </c>
      <c r="F135" s="64"/>
      <c r="G135" s="64"/>
      <c r="H135" s="64"/>
      <c r="I135" s="64" t="s">
        <v>274</v>
      </c>
      <c r="J135" s="356">
        <v>0.2</v>
      </c>
      <c r="K135" s="357">
        <v>0.2</v>
      </c>
    </row>
    <row r="136" spans="1:13" s="2" customFormat="1" ht="12">
      <c r="A136" s="1536">
        <f t="shared" si="2"/>
        <v>136</v>
      </c>
      <c r="B136" s="110"/>
      <c r="C136" s="110"/>
      <c r="D136" s="3"/>
      <c r="E136" s="339" t="s">
        <v>725</v>
      </c>
      <c r="F136" s="66"/>
      <c r="G136" s="66"/>
      <c r="H136" s="66"/>
      <c r="I136" s="66" t="s">
        <v>274</v>
      </c>
      <c r="J136" s="358" t="s">
        <v>1381</v>
      </c>
      <c r="K136" s="359" t="s">
        <v>1381</v>
      </c>
    </row>
    <row r="137" spans="1:13" s="2" customFormat="1" ht="12">
      <c r="A137" s="1536">
        <f t="shared" si="2"/>
        <v>137</v>
      </c>
      <c r="B137" s="110"/>
      <c r="C137" s="110"/>
      <c r="D137" s="3"/>
      <c r="E137" s="339" t="s">
        <v>726</v>
      </c>
      <c r="F137" s="66"/>
      <c r="G137" s="66"/>
      <c r="H137" s="66"/>
      <c r="I137" s="66" t="s">
        <v>274</v>
      </c>
      <c r="J137" s="358">
        <v>3.5</v>
      </c>
      <c r="K137" s="359">
        <v>3.5</v>
      </c>
    </row>
    <row r="138" spans="1:13" s="2" customFormat="1" ht="12">
      <c r="A138" s="1536">
        <f t="shared" si="2"/>
        <v>138</v>
      </c>
      <c r="B138" s="110"/>
      <c r="C138" s="110"/>
      <c r="D138" s="3"/>
      <c r="E138" s="339" t="s">
        <v>727</v>
      </c>
      <c r="F138" s="66"/>
      <c r="G138" s="66"/>
      <c r="H138" s="66"/>
      <c r="I138" s="66" t="s">
        <v>274</v>
      </c>
      <c r="J138" s="358" t="s">
        <v>1381</v>
      </c>
      <c r="K138" s="359" t="s">
        <v>1381</v>
      </c>
    </row>
    <row r="139" spans="1:13" s="2" customFormat="1" ht="12">
      <c r="A139" s="1536">
        <f t="shared" si="2"/>
        <v>139</v>
      </c>
      <c r="B139" s="110"/>
      <c r="C139" s="110"/>
      <c r="D139" s="3"/>
      <c r="E139" s="339" t="s">
        <v>728</v>
      </c>
      <c r="F139" s="66"/>
      <c r="G139" s="66"/>
      <c r="H139" s="66"/>
      <c r="I139" s="66" t="s">
        <v>274</v>
      </c>
      <c r="J139" s="358">
        <v>1</v>
      </c>
      <c r="K139" s="359">
        <v>1.2</v>
      </c>
    </row>
    <row r="140" spans="1:13" s="2" customFormat="1" ht="12">
      <c r="A140" s="1536">
        <f t="shared" si="2"/>
        <v>140</v>
      </c>
      <c r="B140" s="110"/>
      <c r="C140" s="110"/>
      <c r="D140" s="3"/>
      <c r="E140" s="342" t="s">
        <v>729</v>
      </c>
      <c r="F140" s="68"/>
      <c r="G140" s="68"/>
      <c r="H140" s="68"/>
      <c r="I140" s="68" t="s">
        <v>274</v>
      </c>
      <c r="J140" s="360">
        <v>3.3</v>
      </c>
      <c r="K140" s="361">
        <v>5.8</v>
      </c>
    </row>
    <row r="141" spans="1:13" s="2" customFormat="1" ht="12">
      <c r="A141" s="1536">
        <f t="shared" si="2"/>
        <v>141</v>
      </c>
      <c r="B141" s="3"/>
      <c r="C141" s="3"/>
      <c r="D141" s="3"/>
    </row>
    <row r="142" spans="1:13" ht="18.75">
      <c r="A142" s="1536">
        <f t="shared" si="2"/>
        <v>142</v>
      </c>
      <c r="D142" s="552">
        <f>D94+1</f>
        <v>5</v>
      </c>
      <c r="E142" s="886" t="s">
        <v>730</v>
      </c>
    </row>
    <row r="143" spans="1:13" s="2" customFormat="1" ht="12">
      <c r="A143" s="1536">
        <f t="shared" si="2"/>
        <v>143</v>
      </c>
      <c r="B143" s="3"/>
      <c r="C143" s="3"/>
      <c r="D143" s="1081"/>
      <c r="E143" s="331"/>
      <c r="J143" s="294">
        <v>202203</v>
      </c>
      <c r="K143" s="1209">
        <v>202303</v>
      </c>
    </row>
    <row r="144" spans="1:13" s="2" customFormat="1" ht="12">
      <c r="A144" s="1536">
        <f t="shared" si="2"/>
        <v>144</v>
      </c>
      <c r="B144" s="3"/>
      <c r="C144" s="3"/>
      <c r="D144" s="1081"/>
      <c r="E144" s="331"/>
      <c r="J144" s="295" t="s">
        <v>1412</v>
      </c>
      <c r="K144" s="1210" t="s">
        <v>1380</v>
      </c>
    </row>
    <row r="145" spans="1:19" ht="14.25">
      <c r="A145" s="1536">
        <f t="shared" si="2"/>
        <v>145</v>
      </c>
      <c r="D145" s="1082"/>
      <c r="J145" s="362" t="s">
        <v>79</v>
      </c>
      <c r="K145" s="908" t="s">
        <v>79</v>
      </c>
    </row>
    <row r="146" spans="1:19" s="2" customFormat="1" ht="12">
      <c r="A146" s="1536">
        <f t="shared" si="2"/>
        <v>146</v>
      </c>
      <c r="B146" s="3"/>
      <c r="C146" s="3"/>
      <c r="D146" s="3"/>
      <c r="E146" s="363" t="s">
        <v>731</v>
      </c>
      <c r="F146" s="60"/>
      <c r="G146" s="60"/>
      <c r="H146" s="60"/>
      <c r="I146" s="60" t="s">
        <v>270</v>
      </c>
      <c r="J146" s="367">
        <v>79</v>
      </c>
      <c r="K146" s="382">
        <v>78</v>
      </c>
    </row>
    <row r="147" spans="1:19" s="2" customFormat="1" ht="12">
      <c r="A147" s="1536">
        <f t="shared" si="2"/>
        <v>147</v>
      </c>
      <c r="B147" s="3"/>
      <c r="C147" s="3"/>
      <c r="D147" s="3"/>
      <c r="E147" s="167" t="s">
        <v>732</v>
      </c>
      <c r="I147" s="2" t="s">
        <v>270</v>
      </c>
      <c r="J147" s="368">
        <v>29</v>
      </c>
      <c r="K147" s="383">
        <v>27</v>
      </c>
    </row>
    <row r="148" spans="1:19" s="2" customFormat="1" ht="12">
      <c r="A148" s="1536">
        <f t="shared" si="2"/>
        <v>148</v>
      </c>
      <c r="B148" s="3"/>
      <c r="C148" s="3"/>
      <c r="D148" s="3"/>
      <c r="E148" s="119" t="s">
        <v>733</v>
      </c>
      <c r="I148" s="2" t="s">
        <v>270</v>
      </c>
      <c r="J148" s="368">
        <v>108</v>
      </c>
      <c r="K148" s="383">
        <v>105</v>
      </c>
      <c r="P148" s="2" t="s">
        <v>79</v>
      </c>
      <c r="Q148" s="2" t="s">
        <v>79</v>
      </c>
      <c r="R148" s="2" t="s">
        <v>79</v>
      </c>
      <c r="S148" s="2" t="s">
        <v>79</v>
      </c>
    </row>
    <row r="149" spans="1:19" s="2" customFormat="1" ht="12">
      <c r="A149" s="1536">
        <f t="shared" si="2"/>
        <v>149</v>
      </c>
      <c r="B149" s="3"/>
      <c r="C149" s="3"/>
      <c r="D149" s="3"/>
      <c r="E149" s="167" t="s">
        <v>731</v>
      </c>
      <c r="I149" s="2" t="s">
        <v>270</v>
      </c>
      <c r="J149" s="368">
        <v>28</v>
      </c>
      <c r="K149" s="383">
        <v>15</v>
      </c>
    </row>
    <row r="150" spans="1:19" s="2" customFormat="1" ht="12">
      <c r="A150" s="1536">
        <f t="shared" si="2"/>
        <v>150</v>
      </c>
      <c r="B150" s="3"/>
      <c r="C150" s="3"/>
      <c r="D150" s="3"/>
      <c r="E150" s="167" t="s">
        <v>732</v>
      </c>
      <c r="I150" s="2" t="s">
        <v>270</v>
      </c>
      <c r="J150" s="368">
        <v>1</v>
      </c>
      <c r="K150" s="383">
        <v>1</v>
      </c>
    </row>
    <row r="151" spans="1:19" s="2" customFormat="1" ht="12">
      <c r="A151" s="1536">
        <f t="shared" si="2"/>
        <v>151</v>
      </c>
      <c r="B151" s="3"/>
      <c r="C151" s="3"/>
      <c r="D151" s="3"/>
      <c r="E151" s="119" t="s">
        <v>734</v>
      </c>
      <c r="I151" s="2" t="s">
        <v>270</v>
      </c>
      <c r="J151" s="368">
        <v>29</v>
      </c>
      <c r="K151" s="383">
        <v>16</v>
      </c>
    </row>
    <row r="152" spans="1:19" s="2" customFormat="1" ht="12">
      <c r="A152" s="1536">
        <f t="shared" si="2"/>
        <v>152</v>
      </c>
      <c r="B152" s="3"/>
      <c r="C152" s="3"/>
      <c r="D152" s="3"/>
      <c r="E152" s="119" t="s">
        <v>735</v>
      </c>
      <c r="I152" s="2" t="s">
        <v>270</v>
      </c>
      <c r="J152" s="368">
        <v>137</v>
      </c>
      <c r="K152" s="383">
        <v>121</v>
      </c>
    </row>
    <row r="153" spans="1:19" s="2" customFormat="1" ht="12">
      <c r="A153" s="1536">
        <f t="shared" si="2"/>
        <v>153</v>
      </c>
      <c r="B153" s="3"/>
      <c r="C153" s="3"/>
      <c r="D153" s="3"/>
      <c r="E153" s="321" t="s">
        <v>736</v>
      </c>
      <c r="F153" s="22"/>
      <c r="G153" s="22"/>
      <c r="H153" s="22"/>
      <c r="I153" s="22" t="s">
        <v>737</v>
      </c>
      <c r="J153" s="365" t="s">
        <v>1402</v>
      </c>
      <c r="K153" s="366" t="s">
        <v>1402</v>
      </c>
    </row>
    <row r="154" spans="1:19">
      <c r="A154" s="1536">
        <f t="shared" si="2"/>
        <v>154</v>
      </c>
    </row>
    <row r="155" spans="1:19" ht="18.75">
      <c r="A155" s="1536">
        <f t="shared" si="2"/>
        <v>155</v>
      </c>
      <c r="D155" s="552">
        <f>D142+1</f>
        <v>6</v>
      </c>
      <c r="E155" s="886" t="s">
        <v>738</v>
      </c>
    </row>
    <row r="156" spans="1:19">
      <c r="A156" s="1536">
        <f t="shared" si="2"/>
        <v>156</v>
      </c>
    </row>
    <row r="157" spans="1:19">
      <c r="A157" s="1536">
        <f t="shared" si="2"/>
        <v>157</v>
      </c>
      <c r="B157" s="5"/>
      <c r="C157" s="5"/>
      <c r="E157" s="1590" t="s">
        <v>739</v>
      </c>
      <c r="F157" s="1591"/>
      <c r="G157" s="802">
        <v>202203</v>
      </c>
    </row>
    <row r="158" spans="1:19">
      <c r="A158" s="1536">
        <f t="shared" si="2"/>
        <v>158</v>
      </c>
      <c r="B158" s="5"/>
      <c r="C158" s="5"/>
      <c r="E158" s="1590"/>
      <c r="F158" s="1591"/>
      <c r="G158" s="909" t="s">
        <v>1412</v>
      </c>
    </row>
    <row r="159" spans="1:19">
      <c r="A159" s="1536">
        <f t="shared" si="2"/>
        <v>159</v>
      </c>
      <c r="B159" s="5"/>
      <c r="C159" s="5"/>
    </row>
    <row r="160" spans="1:19" ht="14.25">
      <c r="A160" s="1536">
        <f t="shared" si="2"/>
        <v>160</v>
      </c>
      <c r="B160" s="5"/>
      <c r="C160" s="5"/>
      <c r="E160" s="887" t="s">
        <v>740</v>
      </c>
      <c r="L160" s="2"/>
    </row>
    <row r="161" spans="1:18" ht="17.25">
      <c r="A161" s="1536">
        <f t="shared" si="2"/>
        <v>161</v>
      </c>
      <c r="B161" s="5"/>
      <c r="C161" s="5"/>
      <c r="E161" s="910" t="s">
        <v>741</v>
      </c>
      <c r="L161" s="2"/>
      <c r="O161" s="899" t="s">
        <v>52</v>
      </c>
      <c r="P161" s="3"/>
      <c r="Q161" s="3"/>
      <c r="R161" s="198"/>
    </row>
    <row r="162" spans="1:18" s="2" customFormat="1" ht="12">
      <c r="A162" s="1536">
        <f t="shared" si="2"/>
        <v>162</v>
      </c>
      <c r="D162" s="3"/>
      <c r="E162" s="60"/>
      <c r="F162" s="60"/>
      <c r="G162" s="1594" t="s">
        <v>742</v>
      </c>
      <c r="H162" s="1594" t="s">
        <v>743</v>
      </c>
      <c r="I162" s="1594" t="s">
        <v>744</v>
      </c>
      <c r="J162" s="1594" t="s">
        <v>745</v>
      </c>
      <c r="K162" s="1594" t="s">
        <v>746</v>
      </c>
      <c r="L162" s="1594" t="s">
        <v>747</v>
      </c>
      <c r="M162" s="508"/>
      <c r="N162" s="1594" t="s">
        <v>748</v>
      </c>
      <c r="O162" s="1594" t="s">
        <v>27</v>
      </c>
    </row>
    <row r="163" spans="1:18" s="2" customFormat="1" ht="12">
      <c r="A163" s="1536">
        <f t="shared" si="2"/>
        <v>163</v>
      </c>
      <c r="D163" s="3"/>
      <c r="G163" s="1595"/>
      <c r="H163" s="1595"/>
      <c r="I163" s="1595"/>
      <c r="J163" s="1595"/>
      <c r="K163" s="1595"/>
      <c r="L163" s="1595"/>
      <c r="M163" s="508"/>
      <c r="N163" s="1595"/>
      <c r="O163" s="1595"/>
    </row>
    <row r="164" spans="1:18" s="2" customFormat="1" ht="12">
      <c r="A164" s="1536">
        <f t="shared" si="2"/>
        <v>164</v>
      </c>
      <c r="D164" s="3"/>
      <c r="E164" s="534" t="s">
        <v>749</v>
      </c>
      <c r="F164" s="505"/>
      <c r="G164" s="367" t="s">
        <v>1381</v>
      </c>
      <c r="H164" s="368" t="s">
        <v>1381</v>
      </c>
      <c r="I164" s="367" t="s">
        <v>1381</v>
      </c>
      <c r="J164" s="367" t="s">
        <v>1381</v>
      </c>
      <c r="K164" s="367" t="s">
        <v>1381</v>
      </c>
      <c r="L164" s="369" t="s">
        <v>1381</v>
      </c>
      <c r="M164" s="291"/>
      <c r="N164" s="369" t="s">
        <v>1381</v>
      </c>
      <c r="O164" s="367" t="s">
        <v>1381</v>
      </c>
      <c r="P164" s="370"/>
    </row>
    <row r="165" spans="1:18" s="2" customFormat="1" ht="12">
      <c r="A165" s="1536">
        <f t="shared" si="2"/>
        <v>165</v>
      </c>
      <c r="D165" s="3"/>
      <c r="E165" s="535" t="s">
        <v>750</v>
      </c>
      <c r="F165" s="508"/>
      <c r="G165" s="368" t="s">
        <v>1381</v>
      </c>
      <c r="H165" s="291"/>
      <c r="I165" s="291"/>
      <c r="J165" s="291"/>
      <c r="K165" s="291"/>
      <c r="L165" s="291"/>
      <c r="M165" s="291"/>
      <c r="N165" s="291"/>
      <c r="O165" s="44" t="str">
        <f>G165</f>
        <v xml:space="preserve">- </v>
      </c>
      <c r="P165" s="370"/>
    </row>
    <row r="166" spans="1:18" s="2" customFormat="1" ht="12">
      <c r="A166" s="1536">
        <f t="shared" si="2"/>
        <v>166</v>
      </c>
      <c r="D166" s="3"/>
      <c r="E166" s="535" t="s">
        <v>751</v>
      </c>
      <c r="F166" s="508"/>
      <c r="G166" s="368" t="s">
        <v>1381</v>
      </c>
      <c r="H166" s="291"/>
      <c r="I166" s="291"/>
      <c r="J166" s="291"/>
      <c r="K166" s="291"/>
      <c r="L166" s="291"/>
      <c r="M166" s="291"/>
      <c r="N166" s="291"/>
      <c r="O166" s="44" t="str">
        <f>G166</f>
        <v xml:space="preserve">- </v>
      </c>
      <c r="P166" s="370"/>
    </row>
    <row r="167" spans="1:18" s="2" customFormat="1" ht="12">
      <c r="A167" s="1536">
        <f t="shared" si="2"/>
        <v>167</v>
      </c>
      <c r="D167" s="3"/>
      <c r="E167" s="536" t="s">
        <v>752</v>
      </c>
      <c r="F167" s="510"/>
      <c r="G167" s="27" t="s">
        <v>1381</v>
      </c>
      <c r="H167" s="37"/>
      <c r="I167" s="37"/>
      <c r="J167" s="37"/>
      <c r="K167" s="37"/>
      <c r="L167" s="37"/>
      <c r="M167" s="291"/>
      <c r="N167" s="37"/>
      <c r="O167" s="46" t="str">
        <f>G167</f>
        <v xml:space="preserve">- </v>
      </c>
      <c r="P167" s="370"/>
    </row>
    <row r="168" spans="1:18" s="2" customFormat="1" ht="12">
      <c r="A168" s="1536">
        <f t="shared" si="2"/>
        <v>168</v>
      </c>
      <c r="D168" s="3"/>
      <c r="E168" s="371"/>
      <c r="G168" s="372"/>
      <c r="P168" s="370"/>
    </row>
    <row r="169" spans="1:18" s="2" customFormat="1" ht="12">
      <c r="A169" s="1536">
        <f t="shared" si="2"/>
        <v>169</v>
      </c>
      <c r="D169" s="3"/>
      <c r="E169" s="444"/>
      <c r="F169" s="60"/>
      <c r="G169" s="1594" t="s">
        <v>742</v>
      </c>
      <c r="H169" s="1594" t="s">
        <v>743</v>
      </c>
      <c r="I169" s="1594" t="s">
        <v>744</v>
      </c>
      <c r="J169" s="1594" t="s">
        <v>745</v>
      </c>
      <c r="K169" s="1594" t="s">
        <v>746</v>
      </c>
      <c r="L169" s="1594" t="s">
        <v>747</v>
      </c>
      <c r="M169" s="508"/>
      <c r="N169" s="1596" t="s">
        <v>753</v>
      </c>
      <c r="O169" s="1594" t="s">
        <v>27</v>
      </c>
      <c r="P169" s="370"/>
    </row>
    <row r="170" spans="1:18" s="2" customFormat="1" ht="12">
      <c r="A170" s="1536">
        <f t="shared" si="2"/>
        <v>170</v>
      </c>
      <c r="D170" s="3"/>
      <c r="E170" s="373"/>
      <c r="F170" s="22"/>
      <c r="G170" s="1595"/>
      <c r="H170" s="1595"/>
      <c r="I170" s="1595"/>
      <c r="J170" s="1595"/>
      <c r="K170" s="1595"/>
      <c r="L170" s="1595"/>
      <c r="M170" s="508"/>
      <c r="N170" s="1597"/>
      <c r="O170" s="1595"/>
      <c r="P170" s="370"/>
    </row>
    <row r="171" spans="1:18" s="2" customFormat="1" ht="12">
      <c r="A171" s="1536">
        <f t="shared" si="2"/>
        <v>171</v>
      </c>
      <c r="D171" s="3"/>
      <c r="E171" s="868" t="s">
        <v>754</v>
      </c>
      <c r="F171" s="120"/>
      <c r="G171" s="263" t="s">
        <v>1381</v>
      </c>
      <c r="H171" s="263" t="s">
        <v>1381</v>
      </c>
      <c r="I171" s="263" t="s">
        <v>1381</v>
      </c>
      <c r="J171" s="263" t="s">
        <v>1381</v>
      </c>
      <c r="K171" s="263" t="s">
        <v>1381</v>
      </c>
      <c r="L171" s="263" t="s">
        <v>1381</v>
      </c>
      <c r="M171" s="291"/>
      <c r="N171" s="263" t="s">
        <v>1381</v>
      </c>
      <c r="O171" s="263" t="s">
        <v>1381</v>
      </c>
      <c r="P171" s="370"/>
    </row>
    <row r="172" spans="1:18" s="2" customFormat="1" ht="12">
      <c r="A172" s="1536">
        <f t="shared" si="2"/>
        <v>172</v>
      </c>
      <c r="D172" s="3"/>
      <c r="E172" s="371"/>
      <c r="G172" s="372"/>
      <c r="H172" s="374"/>
      <c r="I172" s="374"/>
      <c r="J172" s="374"/>
      <c r="K172" s="372"/>
      <c r="L172" s="372"/>
      <c r="M172" s="374"/>
      <c r="O172" s="372"/>
      <c r="P172" s="370"/>
    </row>
    <row r="173" spans="1:18" s="2" customFormat="1" ht="12">
      <c r="A173" s="1536">
        <f t="shared" si="2"/>
        <v>173</v>
      </c>
      <c r="D173" s="3"/>
      <c r="E173" s="444"/>
      <c r="F173" s="60"/>
      <c r="G173" s="1594" t="s">
        <v>742</v>
      </c>
      <c r="H173" s="1594" t="s">
        <v>743</v>
      </c>
      <c r="I173" s="1594" t="s">
        <v>744</v>
      </c>
      <c r="J173" s="1594" t="s">
        <v>745</v>
      </c>
      <c r="K173" s="1594" t="s">
        <v>746</v>
      </c>
      <c r="L173" s="1594" t="s">
        <v>747</v>
      </c>
      <c r="M173" s="911"/>
      <c r="N173" s="508"/>
      <c r="O173" s="1594" t="s">
        <v>27</v>
      </c>
      <c r="P173" s="370"/>
    </row>
    <row r="174" spans="1:18" s="2" customFormat="1" ht="12">
      <c r="A174" s="1536">
        <f t="shared" si="2"/>
        <v>174</v>
      </c>
      <c r="D174" s="3"/>
      <c r="E174" s="373"/>
      <c r="F174" s="22"/>
      <c r="G174" s="1595"/>
      <c r="H174" s="1595"/>
      <c r="I174" s="1595"/>
      <c r="J174" s="1595"/>
      <c r="K174" s="1595"/>
      <c r="L174" s="1595"/>
      <c r="M174" s="911"/>
      <c r="N174" s="508"/>
      <c r="O174" s="1595"/>
      <c r="P174" s="370"/>
    </row>
    <row r="175" spans="1:18" s="2" customFormat="1" ht="12">
      <c r="A175" s="1536">
        <f t="shared" si="2"/>
        <v>175</v>
      </c>
      <c r="D175" s="3"/>
      <c r="E175" s="536" t="s">
        <v>755</v>
      </c>
      <c r="F175" s="22"/>
      <c r="G175" s="263" t="s">
        <v>1381</v>
      </c>
      <c r="H175" s="263" t="s">
        <v>1381</v>
      </c>
      <c r="I175" s="263" t="s">
        <v>1381</v>
      </c>
      <c r="J175" s="263" t="s">
        <v>1381</v>
      </c>
      <c r="K175" s="263" t="s">
        <v>1381</v>
      </c>
      <c r="L175" s="263" t="s">
        <v>1381</v>
      </c>
      <c r="M175" s="368"/>
      <c r="N175" s="291"/>
      <c r="O175" s="263" t="s">
        <v>1381</v>
      </c>
      <c r="P175" s="370"/>
    </row>
    <row r="176" spans="1:18" s="2" customFormat="1" ht="12">
      <c r="A176" s="1536">
        <f t="shared" si="2"/>
        <v>176</v>
      </c>
      <c r="D176" s="3"/>
      <c r="P176" s="370"/>
    </row>
    <row r="177" spans="1:17" ht="17.25">
      <c r="A177" s="1536">
        <f t="shared" si="2"/>
        <v>177</v>
      </c>
      <c r="B177" s="5"/>
      <c r="C177" s="5"/>
      <c r="E177" s="910" t="s">
        <v>756</v>
      </c>
      <c r="F177" s="912"/>
      <c r="G177" s="912"/>
      <c r="H177" s="508"/>
      <c r="I177" s="508"/>
      <c r="J177" s="508"/>
      <c r="K177" s="508"/>
      <c r="L177" s="508"/>
      <c r="M177" s="508"/>
      <c r="N177" s="508"/>
      <c r="O177" s="508"/>
      <c r="P177" s="2"/>
      <c r="Q177" s="370"/>
    </row>
    <row r="178" spans="1:17" s="2" customFormat="1" ht="12">
      <c r="A178" s="1536">
        <f t="shared" si="2"/>
        <v>178</v>
      </c>
      <c r="D178" s="3"/>
      <c r="E178" s="505"/>
      <c r="F178" s="505"/>
      <c r="G178" s="1594" t="s">
        <v>742</v>
      </c>
      <c r="H178" s="1594" t="s">
        <v>743</v>
      </c>
      <c r="I178" s="1594" t="s">
        <v>744</v>
      </c>
      <c r="J178" s="1594" t="s">
        <v>745</v>
      </c>
      <c r="K178" s="1594" t="s">
        <v>746</v>
      </c>
      <c r="L178" s="1594" t="s">
        <v>747</v>
      </c>
      <c r="M178" s="742"/>
      <c r="N178" s="508"/>
      <c r="O178" s="1594" t="s">
        <v>27</v>
      </c>
      <c r="P178" s="370"/>
    </row>
    <row r="179" spans="1:17" s="2" customFormat="1" ht="12">
      <c r="A179" s="1536">
        <f t="shared" si="2"/>
        <v>179</v>
      </c>
      <c r="D179" s="3"/>
      <c r="E179" s="508"/>
      <c r="F179" s="508"/>
      <c r="G179" s="1595"/>
      <c r="H179" s="1595"/>
      <c r="I179" s="1595"/>
      <c r="J179" s="1595"/>
      <c r="K179" s="1595"/>
      <c r="L179" s="1595"/>
      <c r="M179" s="494"/>
      <c r="N179" s="508"/>
      <c r="O179" s="1595"/>
      <c r="P179" s="370"/>
    </row>
    <row r="180" spans="1:17" s="2" customFormat="1" ht="12">
      <c r="A180" s="1536">
        <f t="shared" si="2"/>
        <v>180</v>
      </c>
      <c r="D180" s="3"/>
      <c r="E180" s="534" t="s">
        <v>261</v>
      </c>
      <c r="F180" s="60"/>
      <c r="G180" s="367">
        <v>153107</v>
      </c>
      <c r="H180" s="368">
        <v>419687</v>
      </c>
      <c r="I180" s="368">
        <v>358046</v>
      </c>
      <c r="J180" s="368">
        <v>121838</v>
      </c>
      <c r="K180" s="367">
        <v>388309</v>
      </c>
      <c r="L180" s="367">
        <v>528626</v>
      </c>
      <c r="M180" s="291"/>
      <c r="N180" s="291"/>
      <c r="O180" s="367">
        <v>1969613</v>
      </c>
      <c r="P180" s="370"/>
    </row>
    <row r="181" spans="1:17" s="2" customFormat="1" ht="12">
      <c r="A181" s="1536">
        <f t="shared" si="2"/>
        <v>181</v>
      </c>
      <c r="D181" s="3"/>
      <c r="E181" s="639" t="s">
        <v>757</v>
      </c>
      <c r="F181" s="60"/>
      <c r="G181" s="367" t="s">
        <v>1381</v>
      </c>
      <c r="H181" s="367">
        <v>7343</v>
      </c>
      <c r="I181" s="367">
        <v>1223</v>
      </c>
      <c r="J181" s="367" t="s">
        <v>1381</v>
      </c>
      <c r="K181" s="367" t="s">
        <v>1381</v>
      </c>
      <c r="L181" s="367" t="s">
        <v>1381</v>
      </c>
      <c r="M181" s="291"/>
      <c r="N181" s="291"/>
      <c r="O181" s="367">
        <v>8566</v>
      </c>
      <c r="P181" s="370"/>
    </row>
    <row r="182" spans="1:17" s="2" customFormat="1" ht="12">
      <c r="A182" s="1536">
        <f t="shared" si="2"/>
        <v>182</v>
      </c>
      <c r="D182" s="3"/>
      <c r="E182" s="913" t="s">
        <v>568</v>
      </c>
      <c r="G182" s="368" t="s">
        <v>1381</v>
      </c>
      <c r="H182" s="368" t="s">
        <v>1381</v>
      </c>
      <c r="I182" s="368" t="s">
        <v>1381</v>
      </c>
      <c r="J182" s="368" t="s">
        <v>1381</v>
      </c>
      <c r="K182" s="368" t="s">
        <v>1381</v>
      </c>
      <c r="L182" s="368" t="s">
        <v>1381</v>
      </c>
      <c r="M182" s="291"/>
      <c r="N182" s="291"/>
      <c r="O182" s="368" t="s">
        <v>1381</v>
      </c>
      <c r="P182" s="370"/>
    </row>
    <row r="183" spans="1:17" s="2" customFormat="1" ht="12">
      <c r="A183" s="1536">
        <f t="shared" si="2"/>
        <v>183</v>
      </c>
      <c r="D183" s="3"/>
      <c r="E183" s="913" t="s">
        <v>758</v>
      </c>
      <c r="G183" s="368" t="s">
        <v>1381</v>
      </c>
      <c r="H183" s="368" t="s">
        <v>1381</v>
      </c>
      <c r="I183" s="368" t="s">
        <v>1381</v>
      </c>
      <c r="J183" s="368" t="s">
        <v>1381</v>
      </c>
      <c r="K183" s="368" t="s">
        <v>1381</v>
      </c>
      <c r="L183" s="368" t="s">
        <v>1381</v>
      </c>
      <c r="M183" s="291"/>
      <c r="N183" s="291"/>
      <c r="O183" s="368" t="s">
        <v>1381</v>
      </c>
      <c r="P183" s="370"/>
    </row>
    <row r="184" spans="1:17" s="2" customFormat="1" ht="12">
      <c r="A184" s="1536">
        <f t="shared" si="2"/>
        <v>184</v>
      </c>
      <c r="D184" s="3"/>
      <c r="E184" s="913" t="s">
        <v>570</v>
      </c>
      <c r="G184" s="368" t="s">
        <v>1381</v>
      </c>
      <c r="H184" s="368" t="s">
        <v>1381</v>
      </c>
      <c r="I184" s="368" t="s">
        <v>1381</v>
      </c>
      <c r="J184" s="368" t="s">
        <v>1381</v>
      </c>
      <c r="K184" s="368" t="s">
        <v>1381</v>
      </c>
      <c r="L184" s="368" t="s">
        <v>1381</v>
      </c>
      <c r="M184" s="291"/>
      <c r="N184" s="291"/>
      <c r="O184" s="368" t="s">
        <v>1381</v>
      </c>
      <c r="P184" s="370"/>
    </row>
    <row r="185" spans="1:17" s="2" customFormat="1" ht="12">
      <c r="A185" s="1536">
        <f t="shared" si="2"/>
        <v>185</v>
      </c>
      <c r="D185" s="3"/>
      <c r="E185" s="913" t="s">
        <v>759</v>
      </c>
      <c r="G185" s="368" t="s">
        <v>1381</v>
      </c>
      <c r="H185" s="368" t="s">
        <v>1381</v>
      </c>
      <c r="I185" s="368" t="s">
        <v>1381</v>
      </c>
      <c r="J185" s="368" t="s">
        <v>1381</v>
      </c>
      <c r="K185" s="368" t="s">
        <v>1381</v>
      </c>
      <c r="L185" s="368" t="s">
        <v>1381</v>
      </c>
      <c r="M185" s="291"/>
      <c r="N185" s="291"/>
      <c r="O185" s="368" t="s">
        <v>1381</v>
      </c>
      <c r="P185" s="370"/>
    </row>
    <row r="186" spans="1:17" s="2" customFormat="1" ht="12">
      <c r="A186" s="1536">
        <f t="shared" si="2"/>
        <v>186</v>
      </c>
      <c r="D186" s="3"/>
      <c r="E186" s="914" t="s">
        <v>760</v>
      </c>
      <c r="G186" s="368" t="s">
        <v>1381</v>
      </c>
      <c r="H186" s="368" t="s">
        <v>1381</v>
      </c>
      <c r="I186" s="368" t="s">
        <v>1381</v>
      </c>
      <c r="J186" s="368" t="s">
        <v>1381</v>
      </c>
      <c r="K186" s="368" t="s">
        <v>1381</v>
      </c>
      <c r="L186" s="368" t="s">
        <v>1381</v>
      </c>
      <c r="M186" s="291"/>
      <c r="N186" s="291"/>
      <c r="O186" s="368" t="s">
        <v>1381</v>
      </c>
      <c r="P186" s="370"/>
    </row>
    <row r="187" spans="1:17" s="2" customFormat="1" ht="12">
      <c r="A187" s="1536">
        <f t="shared" si="2"/>
        <v>187</v>
      </c>
      <c r="D187" s="3"/>
      <c r="E187" s="915" t="s">
        <v>761</v>
      </c>
      <c r="G187" s="368" t="s">
        <v>1381</v>
      </c>
      <c r="H187" s="368" t="s">
        <v>1381</v>
      </c>
      <c r="I187" s="368" t="s">
        <v>1381</v>
      </c>
      <c r="J187" s="368" t="s">
        <v>1381</v>
      </c>
      <c r="K187" s="368" t="s">
        <v>1381</v>
      </c>
      <c r="L187" s="368" t="s">
        <v>1381</v>
      </c>
      <c r="M187" s="291"/>
      <c r="N187" s="291"/>
      <c r="O187" s="368" t="s">
        <v>1381</v>
      </c>
      <c r="P187" s="370"/>
    </row>
    <row r="188" spans="1:17" s="2" customFormat="1" ht="12">
      <c r="A188" s="1536">
        <f t="shared" si="2"/>
        <v>188</v>
      </c>
      <c r="D188" s="3"/>
      <c r="E188" s="916" t="s">
        <v>762</v>
      </c>
      <c r="F188" s="22"/>
      <c r="G188" s="27" t="s">
        <v>1381</v>
      </c>
      <c r="H188" s="27" t="s">
        <v>1381</v>
      </c>
      <c r="I188" s="27" t="s">
        <v>1381</v>
      </c>
      <c r="J188" s="27" t="s">
        <v>1381</v>
      </c>
      <c r="K188" s="27" t="s">
        <v>1381</v>
      </c>
      <c r="L188" s="27" t="s">
        <v>1381</v>
      </c>
      <c r="M188" s="291"/>
      <c r="N188" s="291"/>
      <c r="O188" s="27" t="s">
        <v>1381</v>
      </c>
      <c r="P188" s="370"/>
    </row>
    <row r="189" spans="1:17" s="2" customFormat="1" ht="12">
      <c r="A189" s="1536">
        <f t="shared" si="2"/>
        <v>189</v>
      </c>
      <c r="D189" s="3"/>
      <c r="E189" s="917" t="s">
        <v>763</v>
      </c>
      <c r="G189" s="368">
        <v>153107</v>
      </c>
      <c r="H189" s="368">
        <v>412344</v>
      </c>
      <c r="I189" s="368">
        <v>356822</v>
      </c>
      <c r="J189" s="368">
        <v>121838</v>
      </c>
      <c r="K189" s="368">
        <v>388309</v>
      </c>
      <c r="L189" s="368">
        <v>528626</v>
      </c>
      <c r="M189" s="291"/>
      <c r="N189" s="291"/>
      <c r="O189" s="368">
        <v>1961046</v>
      </c>
      <c r="P189" s="370"/>
    </row>
    <row r="190" spans="1:17" s="2" customFormat="1" ht="12">
      <c r="A190" s="1536">
        <f t="shared" si="2"/>
        <v>190</v>
      </c>
      <c r="D190" s="3"/>
      <c r="E190" s="913" t="s">
        <v>568</v>
      </c>
      <c r="G190" s="368">
        <v>12500</v>
      </c>
      <c r="H190" s="368">
        <v>15000</v>
      </c>
      <c r="I190" s="368">
        <v>15000</v>
      </c>
      <c r="J190" s="368" t="s">
        <v>1381</v>
      </c>
      <c r="K190" s="368">
        <v>31000</v>
      </c>
      <c r="L190" s="368">
        <v>88500</v>
      </c>
      <c r="M190" s="291"/>
      <c r="N190" s="291"/>
      <c r="O190" s="368">
        <v>162000</v>
      </c>
      <c r="P190" s="370"/>
    </row>
    <row r="191" spans="1:17" s="2" customFormat="1" ht="12">
      <c r="A191" s="1536">
        <f t="shared" si="2"/>
        <v>191</v>
      </c>
      <c r="D191" s="3"/>
      <c r="E191" s="913" t="s">
        <v>758</v>
      </c>
      <c r="G191" s="368">
        <v>12369</v>
      </c>
      <c r="H191" s="368">
        <v>85978</v>
      </c>
      <c r="I191" s="368">
        <v>83711</v>
      </c>
      <c r="J191" s="368">
        <v>16523</v>
      </c>
      <c r="K191" s="368">
        <v>164692</v>
      </c>
      <c r="L191" s="368">
        <v>2299</v>
      </c>
      <c r="M191" s="291"/>
      <c r="N191" s="291"/>
      <c r="O191" s="368">
        <v>365572</v>
      </c>
      <c r="P191" s="370"/>
    </row>
    <row r="192" spans="1:17" s="2" customFormat="1" ht="12">
      <c r="A192" s="1536">
        <f t="shared" si="2"/>
        <v>192</v>
      </c>
      <c r="D192" s="3"/>
      <c r="E192" s="913" t="s">
        <v>570</v>
      </c>
      <c r="G192" s="368" t="s">
        <v>1381</v>
      </c>
      <c r="H192" s="291"/>
      <c r="I192" s="291"/>
      <c r="J192" s="291"/>
      <c r="K192" s="291"/>
      <c r="L192" s="291"/>
      <c r="M192" s="291"/>
      <c r="N192" s="291"/>
      <c r="O192" s="291"/>
      <c r="P192" s="370"/>
    </row>
    <row r="193" spans="1:17" s="2" customFormat="1" ht="12">
      <c r="A193" s="1536">
        <f t="shared" si="2"/>
        <v>193</v>
      </c>
      <c r="D193" s="3"/>
      <c r="E193" s="913" t="s">
        <v>759</v>
      </c>
      <c r="G193" s="368">
        <v>37953</v>
      </c>
      <c r="H193" s="368">
        <v>90506</v>
      </c>
      <c r="I193" s="368">
        <v>89399</v>
      </c>
      <c r="J193" s="368">
        <v>16968</v>
      </c>
      <c r="K193" s="368">
        <v>33200</v>
      </c>
      <c r="L193" s="368">
        <v>259366</v>
      </c>
      <c r="M193" s="291"/>
      <c r="N193" s="291"/>
      <c r="O193" s="368">
        <v>527392</v>
      </c>
      <c r="P193" s="370"/>
    </row>
    <row r="194" spans="1:17" s="2" customFormat="1" ht="12">
      <c r="A194" s="1536">
        <f t="shared" si="2"/>
        <v>194</v>
      </c>
      <c r="D194" s="3"/>
      <c r="E194" s="914" t="s">
        <v>760</v>
      </c>
      <c r="G194" s="368">
        <v>90285</v>
      </c>
      <c r="H194" s="368">
        <v>220860</v>
      </c>
      <c r="I194" s="368">
        <v>168712</v>
      </c>
      <c r="J194" s="368">
        <v>88347</v>
      </c>
      <c r="K194" s="368">
        <v>159417</v>
      </c>
      <c r="L194" s="368">
        <v>178461</v>
      </c>
      <c r="M194" s="291"/>
      <c r="N194" s="291"/>
      <c r="O194" s="368">
        <v>906082</v>
      </c>
      <c r="P194" s="370"/>
    </row>
    <row r="195" spans="1:17" s="2" customFormat="1" ht="12">
      <c r="A195" s="1536">
        <f t="shared" si="2"/>
        <v>195</v>
      </c>
      <c r="D195" s="3"/>
      <c r="E195" s="915" t="s">
        <v>761</v>
      </c>
      <c r="G195" s="368" t="s">
        <v>1381</v>
      </c>
      <c r="H195" s="368" t="s">
        <v>1381</v>
      </c>
      <c r="I195" s="368" t="s">
        <v>1381</v>
      </c>
      <c r="J195" s="368" t="s">
        <v>1381</v>
      </c>
      <c r="K195" s="368" t="s">
        <v>1381</v>
      </c>
      <c r="L195" s="368" t="s">
        <v>1381</v>
      </c>
      <c r="M195" s="291"/>
      <c r="N195" s="291"/>
      <c r="O195" s="368" t="s">
        <v>1381</v>
      </c>
      <c r="P195" s="370"/>
    </row>
    <row r="196" spans="1:17" s="2" customFormat="1" ht="12">
      <c r="A196" s="1536">
        <f t="shared" ref="A196:A259" si="3">A195+1</f>
        <v>196</v>
      </c>
      <c r="D196" s="3"/>
      <c r="E196" s="916" t="s">
        <v>762</v>
      </c>
      <c r="F196" s="22"/>
      <c r="G196" s="27" t="s">
        <v>1381</v>
      </c>
      <c r="H196" s="27" t="s">
        <v>1381</v>
      </c>
      <c r="I196" s="27" t="s">
        <v>1381</v>
      </c>
      <c r="J196" s="27" t="s">
        <v>1381</v>
      </c>
      <c r="K196" s="27" t="s">
        <v>1381</v>
      </c>
      <c r="L196" s="27" t="s">
        <v>1381</v>
      </c>
      <c r="M196" s="291"/>
      <c r="N196" s="291"/>
      <c r="O196" s="27" t="s">
        <v>1381</v>
      </c>
      <c r="P196" s="370"/>
    </row>
    <row r="197" spans="1:17">
      <c r="A197" s="1536">
        <f t="shared" si="3"/>
        <v>197</v>
      </c>
      <c r="B197" s="5"/>
      <c r="C197" s="5"/>
      <c r="P197" s="370"/>
    </row>
    <row r="198" spans="1:17" ht="17.25">
      <c r="A198" s="1536">
        <f t="shared" si="3"/>
        <v>198</v>
      </c>
      <c r="B198" s="5"/>
      <c r="C198" s="5"/>
      <c r="E198" s="910" t="s">
        <v>764</v>
      </c>
      <c r="F198" s="493"/>
      <c r="G198" s="493"/>
      <c r="H198" s="493"/>
      <c r="I198" s="493"/>
      <c r="J198" s="493"/>
      <c r="K198" s="493"/>
      <c r="L198" s="493"/>
      <c r="M198" s="493"/>
      <c r="N198" s="493"/>
      <c r="O198" s="493"/>
      <c r="Q198" s="370"/>
    </row>
    <row r="199" spans="1:17" s="2" customFormat="1" ht="12">
      <c r="A199" s="1536">
        <f t="shared" si="3"/>
        <v>199</v>
      </c>
      <c r="D199" s="1081"/>
      <c r="E199" s="505"/>
      <c r="F199" s="505"/>
      <c r="G199" s="1594" t="s">
        <v>742</v>
      </c>
      <c r="H199" s="1594" t="s">
        <v>743</v>
      </c>
      <c r="I199" s="1594" t="s">
        <v>744</v>
      </c>
      <c r="J199" s="1594" t="s">
        <v>745</v>
      </c>
      <c r="K199" s="1594" t="s">
        <v>746</v>
      </c>
      <c r="L199" s="1594" t="s">
        <v>747</v>
      </c>
      <c r="M199" s="1596" t="s">
        <v>753</v>
      </c>
      <c r="N199" s="1596" t="s">
        <v>765</v>
      </c>
      <c r="O199" s="1594" t="s">
        <v>27</v>
      </c>
      <c r="P199" s="370"/>
    </row>
    <row r="200" spans="1:17" s="2" customFormat="1" ht="12">
      <c r="A200" s="1536">
        <f t="shared" si="3"/>
        <v>200</v>
      </c>
      <c r="D200" s="3"/>
      <c r="E200" s="510"/>
      <c r="F200" s="510"/>
      <c r="G200" s="1595"/>
      <c r="H200" s="1595"/>
      <c r="I200" s="1595"/>
      <c r="J200" s="1595"/>
      <c r="K200" s="1595"/>
      <c r="L200" s="1595"/>
      <c r="M200" s="1597"/>
      <c r="N200" s="1597"/>
      <c r="O200" s="1595"/>
      <c r="P200" s="370"/>
    </row>
    <row r="201" spans="1:17" s="2" customFormat="1" ht="12">
      <c r="A201" s="1536">
        <f t="shared" si="3"/>
        <v>201</v>
      </c>
      <c r="D201" s="3"/>
      <c r="E201" s="591" t="s">
        <v>766</v>
      </c>
      <c r="F201" s="64"/>
      <c r="G201" s="258">
        <v>1674950</v>
      </c>
      <c r="H201" s="258">
        <v>1825326</v>
      </c>
      <c r="I201" s="258">
        <v>1383760</v>
      </c>
      <c r="J201" s="258">
        <v>1012438</v>
      </c>
      <c r="K201" s="258">
        <v>1146478</v>
      </c>
      <c r="L201" s="258">
        <v>3654928</v>
      </c>
      <c r="M201" s="258">
        <v>948839</v>
      </c>
      <c r="N201" s="258" t="s">
        <v>1381</v>
      </c>
      <c r="O201" s="258">
        <v>11646719</v>
      </c>
      <c r="P201" s="370"/>
    </row>
    <row r="202" spans="1:17" s="2" customFormat="1" ht="12">
      <c r="A202" s="1536">
        <f t="shared" si="3"/>
        <v>202</v>
      </c>
      <c r="D202" s="3"/>
      <c r="E202" s="567" t="s">
        <v>767</v>
      </c>
      <c r="F202" s="68"/>
      <c r="G202" s="37" t="s">
        <v>1381</v>
      </c>
      <c r="H202" s="37"/>
      <c r="I202" s="37"/>
      <c r="J202" s="37"/>
      <c r="K202" s="37"/>
      <c r="L202" s="37"/>
      <c r="M202" s="37"/>
      <c r="N202" s="37"/>
      <c r="O202" s="27" t="str">
        <f>G202</f>
        <v xml:space="preserve">- </v>
      </c>
      <c r="P202" s="370"/>
    </row>
    <row r="203" spans="1:17" s="2" customFormat="1" ht="12">
      <c r="A203" s="1536">
        <f t="shared" si="3"/>
        <v>203</v>
      </c>
      <c r="D203" s="3"/>
      <c r="G203" s="291"/>
      <c r="H203" s="291"/>
      <c r="I203" s="291"/>
      <c r="J203" s="291"/>
      <c r="K203" s="291"/>
      <c r="L203" s="291"/>
      <c r="M203" s="291"/>
      <c r="N203" s="291"/>
      <c r="O203" s="291"/>
      <c r="P203" s="370"/>
    </row>
    <row r="204" spans="1:17" s="2" customFormat="1" ht="12">
      <c r="A204" s="1536">
        <f t="shared" si="3"/>
        <v>204</v>
      </c>
      <c r="D204" s="3"/>
      <c r="E204" s="60"/>
      <c r="F204" s="60"/>
      <c r="G204" s="1594" t="s">
        <v>742</v>
      </c>
      <c r="H204" s="1594" t="s">
        <v>743</v>
      </c>
      <c r="I204" s="1594" t="s">
        <v>744</v>
      </c>
      <c r="J204" s="1594" t="s">
        <v>745</v>
      </c>
      <c r="K204" s="1594" t="s">
        <v>746</v>
      </c>
      <c r="L204" s="1594" t="s">
        <v>747</v>
      </c>
      <c r="M204" s="1596" t="s">
        <v>753</v>
      </c>
      <c r="N204" s="1596" t="s">
        <v>768</v>
      </c>
      <c r="O204" s="1594" t="s">
        <v>27</v>
      </c>
      <c r="P204" s="370"/>
    </row>
    <row r="205" spans="1:17" s="2" customFormat="1" ht="12">
      <c r="A205" s="1536">
        <f t="shared" si="3"/>
        <v>205</v>
      </c>
      <c r="D205" s="3"/>
      <c r="E205" s="22"/>
      <c r="F205" s="22"/>
      <c r="G205" s="1595"/>
      <c r="H205" s="1595"/>
      <c r="I205" s="1595"/>
      <c r="J205" s="1595"/>
      <c r="K205" s="1595"/>
      <c r="L205" s="1595"/>
      <c r="M205" s="1597"/>
      <c r="N205" s="1597"/>
      <c r="O205" s="1595"/>
      <c r="P205" s="370"/>
    </row>
    <row r="206" spans="1:17" s="2" customFormat="1" ht="12">
      <c r="A206" s="1536">
        <f t="shared" si="3"/>
        <v>206</v>
      </c>
      <c r="D206" s="3"/>
      <c r="E206" s="505" t="s">
        <v>769</v>
      </c>
      <c r="F206" s="505"/>
      <c r="G206" s="201" t="s">
        <v>1381</v>
      </c>
      <c r="H206" s="201" t="s">
        <v>1381</v>
      </c>
      <c r="I206" s="201" t="s">
        <v>1381</v>
      </c>
      <c r="J206" s="201" t="s">
        <v>1381</v>
      </c>
      <c r="K206" s="201" t="s">
        <v>1381</v>
      </c>
      <c r="L206" s="201" t="s">
        <v>1381</v>
      </c>
      <c r="M206" s="201" t="s">
        <v>1381</v>
      </c>
      <c r="N206" s="201" t="s">
        <v>1381</v>
      </c>
      <c r="O206" s="201" t="s">
        <v>1381</v>
      </c>
      <c r="P206" s="370"/>
    </row>
    <row r="207" spans="1:17" s="2" customFormat="1" ht="12">
      <c r="A207" s="1536">
        <f t="shared" si="3"/>
        <v>207</v>
      </c>
      <c r="D207" s="3"/>
      <c r="E207" s="508" t="s">
        <v>770</v>
      </c>
      <c r="F207" s="508"/>
      <c r="G207" s="248" t="s">
        <v>1381</v>
      </c>
      <c r="H207" s="248" t="s">
        <v>1381</v>
      </c>
      <c r="I207" s="248" t="s">
        <v>1381</v>
      </c>
      <c r="J207" s="248" t="s">
        <v>1381</v>
      </c>
      <c r="K207" s="248" t="s">
        <v>1381</v>
      </c>
      <c r="L207" s="248" t="s">
        <v>1381</v>
      </c>
      <c r="M207" s="248"/>
      <c r="N207" s="248"/>
      <c r="O207" s="248" t="s">
        <v>1381</v>
      </c>
      <c r="P207" s="370"/>
    </row>
    <row r="208" spans="1:17" s="2" customFormat="1" ht="12">
      <c r="A208" s="1536">
        <f t="shared" si="3"/>
        <v>208</v>
      </c>
      <c r="D208" s="3"/>
      <c r="E208" s="510" t="s">
        <v>771</v>
      </c>
      <c r="F208" s="510"/>
      <c r="G208" s="203" t="s">
        <v>1381</v>
      </c>
      <c r="H208" s="203" t="s">
        <v>1381</v>
      </c>
      <c r="I208" s="203" t="s">
        <v>1381</v>
      </c>
      <c r="J208" s="203" t="s">
        <v>1381</v>
      </c>
      <c r="K208" s="203" t="s">
        <v>1381</v>
      </c>
      <c r="L208" s="203" t="s">
        <v>1381</v>
      </c>
      <c r="M208" s="203"/>
      <c r="N208" s="203"/>
      <c r="O208" s="203" t="s">
        <v>1381</v>
      </c>
      <c r="P208" s="370"/>
    </row>
    <row r="209" spans="1:17" s="2" customFormat="1" ht="12">
      <c r="A209" s="1536">
        <f t="shared" si="3"/>
        <v>209</v>
      </c>
      <c r="D209" s="3"/>
      <c r="G209" s="291"/>
      <c r="H209" s="291"/>
      <c r="I209" s="291"/>
      <c r="J209" s="291"/>
      <c r="K209" s="291"/>
      <c r="L209" s="291"/>
      <c r="M209" s="291"/>
      <c r="N209" s="291"/>
      <c r="O209" s="291"/>
      <c r="P209" s="370"/>
    </row>
    <row r="210" spans="1:17" s="2" customFormat="1" ht="12">
      <c r="A210" s="1536">
        <f t="shared" si="3"/>
        <v>210</v>
      </c>
      <c r="D210" s="3"/>
      <c r="E210" s="657" t="s">
        <v>772</v>
      </c>
      <c r="F210" s="198"/>
      <c r="G210" s="367">
        <f t="shared" ref="G210:M210" si="4">IF(SUM(G164:G175)+SUM(G182:G186)+SUM(G190:G194)+SUM(G201:G208)=0,"- ",SUM(G164:G175)+SUM(G182:G186)+SUM(G190:G194)+SUM(G201:G208))</f>
        <v>1828057</v>
      </c>
      <c r="H210" s="367">
        <f t="shared" si="4"/>
        <v>2237670</v>
      </c>
      <c r="I210" s="367">
        <f t="shared" si="4"/>
        <v>1740582</v>
      </c>
      <c r="J210" s="367">
        <f t="shared" si="4"/>
        <v>1134276</v>
      </c>
      <c r="K210" s="367">
        <f t="shared" si="4"/>
        <v>1534787</v>
      </c>
      <c r="L210" s="367">
        <f t="shared" si="4"/>
        <v>4183554</v>
      </c>
      <c r="M210" s="367">
        <f t="shared" si="4"/>
        <v>948839</v>
      </c>
      <c r="N210" s="367" t="str">
        <f>IF(SUM(N172:N175)+SUM(N182:N186)+SUM(N190:N194)+SUM(N201:N208)=0,"- ",SUM(N172:N175)+SUM(N182:N186)+SUM(N190:N194)+SUM(N201:N208))</f>
        <v xml:space="preserve">- </v>
      </c>
      <c r="O210" s="367">
        <f>IF(SUM(O164:O175)+SUM(O182:O186)+SUM(O190:O194)+SUM(O201:O208)=0,"- ",SUM(O164:O175)+SUM(O182:O186)+SUM(O190:O194)+SUM(O201:O208))</f>
        <v>13607765</v>
      </c>
      <c r="P210" s="370"/>
    </row>
    <row r="211" spans="1:17" s="2" customFormat="1" ht="12">
      <c r="A211" s="1536">
        <f t="shared" si="3"/>
        <v>211</v>
      </c>
      <c r="D211" s="3"/>
      <c r="E211" s="657" t="s">
        <v>773</v>
      </c>
      <c r="F211" s="198"/>
      <c r="G211" s="27">
        <v>1828057</v>
      </c>
      <c r="H211" s="27">
        <v>2245013</v>
      </c>
      <c r="I211" s="27">
        <v>1741806</v>
      </c>
      <c r="J211" s="27">
        <v>1134277</v>
      </c>
      <c r="K211" s="27">
        <v>1534788</v>
      </c>
      <c r="L211" s="27">
        <v>4183555</v>
      </c>
      <c r="M211" s="375"/>
      <c r="N211" s="375"/>
      <c r="O211" s="375"/>
    </row>
    <row r="212" spans="1:17" s="2" customFormat="1" ht="12">
      <c r="A212" s="1536">
        <f t="shared" si="3"/>
        <v>212</v>
      </c>
      <c r="D212" s="1081"/>
      <c r="G212" s="45"/>
      <c r="H212" s="45"/>
      <c r="I212" s="45"/>
      <c r="J212" s="45"/>
      <c r="K212" s="45"/>
      <c r="L212" s="45"/>
    </row>
    <row r="213" spans="1:17" ht="14.25">
      <c r="A213" s="1536">
        <f t="shared" si="3"/>
        <v>213</v>
      </c>
      <c r="B213" s="5"/>
      <c r="C213" s="5"/>
      <c r="E213" s="887" t="s">
        <v>774</v>
      </c>
      <c r="O213" s="899" t="s">
        <v>52</v>
      </c>
    </row>
    <row r="214" spans="1:17" ht="17.25">
      <c r="A214" s="1536">
        <f t="shared" si="3"/>
        <v>214</v>
      </c>
      <c r="B214" s="5"/>
      <c r="C214" s="5"/>
      <c r="E214" s="910" t="s">
        <v>775</v>
      </c>
      <c r="O214" s="3"/>
      <c r="P214" s="3"/>
      <c r="Q214" s="198"/>
    </row>
    <row r="215" spans="1:17" s="2" customFormat="1" ht="12">
      <c r="A215" s="1536">
        <f t="shared" si="3"/>
        <v>215</v>
      </c>
      <c r="D215" s="3"/>
      <c r="E215" s="508"/>
      <c r="F215" s="508"/>
      <c r="G215" s="1594" t="s">
        <v>742</v>
      </c>
      <c r="H215" s="1594" t="s">
        <v>743</v>
      </c>
      <c r="I215" s="1594" t="s">
        <v>744</v>
      </c>
      <c r="J215" s="1594" t="s">
        <v>745</v>
      </c>
      <c r="K215" s="1594" t="s">
        <v>746</v>
      </c>
      <c r="L215" s="1594" t="s">
        <v>747</v>
      </c>
      <c r="M215" s="508"/>
      <c r="N215" s="1594" t="s">
        <v>748</v>
      </c>
      <c r="O215" s="1594" t="s">
        <v>27</v>
      </c>
    </row>
    <row r="216" spans="1:17" s="2" customFormat="1" ht="12">
      <c r="A216" s="1536">
        <f t="shared" si="3"/>
        <v>216</v>
      </c>
      <c r="D216" s="3"/>
      <c r="E216" s="508"/>
      <c r="F216" s="508"/>
      <c r="G216" s="1595"/>
      <c r="H216" s="1595"/>
      <c r="I216" s="1595"/>
      <c r="J216" s="1595"/>
      <c r="K216" s="1595"/>
      <c r="L216" s="1595"/>
      <c r="M216" s="508"/>
      <c r="N216" s="1595"/>
      <c r="O216" s="1595"/>
    </row>
    <row r="217" spans="1:17" s="2" customFormat="1" ht="12">
      <c r="A217" s="1536">
        <f t="shared" si="3"/>
        <v>217</v>
      </c>
      <c r="D217" s="3"/>
      <c r="E217" s="918" t="s">
        <v>249</v>
      </c>
      <c r="F217" s="591"/>
      <c r="G217" s="258">
        <v>13994598</v>
      </c>
      <c r="H217" s="258">
        <v>707542</v>
      </c>
      <c r="I217" s="258">
        <v>54637</v>
      </c>
      <c r="J217" s="258">
        <v>4130</v>
      </c>
      <c r="K217" s="258">
        <v>10293</v>
      </c>
      <c r="L217" s="65" t="s">
        <v>1381</v>
      </c>
      <c r="M217" s="44"/>
      <c r="N217" s="65" t="s">
        <v>1381</v>
      </c>
      <c r="O217" s="258">
        <f>SUM(G217:N217)</f>
        <v>14771200</v>
      </c>
      <c r="P217" s="370"/>
    </row>
    <row r="218" spans="1:17" s="2" customFormat="1" ht="12">
      <c r="A218" s="1536">
        <f t="shared" si="3"/>
        <v>218</v>
      </c>
      <c r="D218" s="3"/>
      <c r="E218" s="632" t="s">
        <v>776</v>
      </c>
      <c r="F218" s="566"/>
      <c r="G218" s="260" t="s">
        <v>1381</v>
      </c>
      <c r="H218" s="67"/>
      <c r="I218" s="67"/>
      <c r="J218" s="67"/>
      <c r="K218" s="67"/>
      <c r="L218" s="67"/>
      <c r="M218" s="44"/>
      <c r="N218" s="67"/>
      <c r="O218" s="67" t="str">
        <f>$G$218</f>
        <v xml:space="preserve">- </v>
      </c>
      <c r="P218" s="370"/>
    </row>
    <row r="219" spans="1:17" s="2" customFormat="1" ht="12">
      <c r="A219" s="1536">
        <f t="shared" si="3"/>
        <v>219</v>
      </c>
      <c r="D219" s="3"/>
      <c r="E219" s="865" t="s">
        <v>507</v>
      </c>
      <c r="F219" s="566"/>
      <c r="G219" s="67"/>
      <c r="H219" s="67"/>
      <c r="I219" s="67"/>
      <c r="J219" s="67"/>
      <c r="K219" s="67"/>
      <c r="L219" s="67"/>
      <c r="M219" s="44"/>
      <c r="N219" s="67"/>
      <c r="O219" s="260">
        <v>14771200</v>
      </c>
      <c r="P219" s="370"/>
    </row>
    <row r="220" spans="1:17" s="2" customFormat="1" ht="12">
      <c r="A220" s="1536">
        <f t="shared" si="3"/>
        <v>220</v>
      </c>
      <c r="D220" s="3"/>
      <c r="E220" s="865" t="s">
        <v>252</v>
      </c>
      <c r="F220" s="566"/>
      <c r="G220" s="376">
        <v>552959</v>
      </c>
      <c r="H220" s="376" t="s">
        <v>1381</v>
      </c>
      <c r="I220" s="376" t="s">
        <v>1381</v>
      </c>
      <c r="J220" s="376" t="s">
        <v>1381</v>
      </c>
      <c r="K220" s="376" t="s">
        <v>1381</v>
      </c>
      <c r="L220" s="376" t="s">
        <v>1381</v>
      </c>
      <c r="M220" s="377"/>
      <c r="N220" s="376"/>
      <c r="O220" s="260">
        <v>552959</v>
      </c>
      <c r="P220" s="370"/>
    </row>
    <row r="221" spans="1:17" s="2" customFormat="1" ht="12">
      <c r="A221" s="1536">
        <f t="shared" si="3"/>
        <v>221</v>
      </c>
      <c r="D221" s="3"/>
      <c r="E221" s="865" t="s">
        <v>777</v>
      </c>
      <c r="F221" s="566"/>
      <c r="G221" s="376" t="s">
        <v>1381</v>
      </c>
      <c r="H221" s="67" t="s">
        <v>1381</v>
      </c>
      <c r="I221" s="67" t="s">
        <v>1381</v>
      </c>
      <c r="J221" s="67" t="s">
        <v>1381</v>
      </c>
      <c r="K221" s="67" t="s">
        <v>1381</v>
      </c>
      <c r="L221" s="67" t="s">
        <v>1381</v>
      </c>
      <c r="M221" s="44"/>
      <c r="N221" s="67"/>
      <c r="O221" s="67" t="s">
        <v>1381</v>
      </c>
      <c r="P221" s="370"/>
    </row>
    <row r="222" spans="1:17" s="2" customFormat="1" ht="12">
      <c r="A222" s="1536">
        <f t="shared" si="3"/>
        <v>222</v>
      </c>
      <c r="D222" s="3"/>
      <c r="E222" s="865" t="s">
        <v>188</v>
      </c>
      <c r="F222" s="566"/>
      <c r="G222" s="376" t="s">
        <v>1381</v>
      </c>
      <c r="H222" s="67" t="s">
        <v>1381</v>
      </c>
      <c r="I222" s="67" t="s">
        <v>1381</v>
      </c>
      <c r="J222" s="67" t="s">
        <v>1381</v>
      </c>
      <c r="K222" s="67" t="s">
        <v>1381</v>
      </c>
      <c r="L222" s="67" t="s">
        <v>1381</v>
      </c>
      <c r="M222" s="44"/>
      <c r="N222" s="67"/>
      <c r="O222" s="67" t="s">
        <v>1381</v>
      </c>
      <c r="P222" s="370"/>
    </row>
    <row r="223" spans="1:17" s="2" customFormat="1" ht="12">
      <c r="A223" s="1536">
        <f t="shared" si="3"/>
        <v>223</v>
      </c>
      <c r="D223" s="3"/>
      <c r="E223" s="865" t="s">
        <v>778</v>
      </c>
      <c r="F223" s="566"/>
      <c r="G223" s="376" t="s">
        <v>1381</v>
      </c>
      <c r="H223" s="67" t="s">
        <v>1381</v>
      </c>
      <c r="I223" s="67" t="s">
        <v>1381</v>
      </c>
      <c r="J223" s="67" t="s">
        <v>1381</v>
      </c>
      <c r="K223" s="67" t="s">
        <v>1381</v>
      </c>
      <c r="L223" s="67" t="s">
        <v>1381</v>
      </c>
      <c r="M223" s="44"/>
      <c r="N223" s="67"/>
      <c r="O223" s="67" t="s">
        <v>1381</v>
      </c>
      <c r="P223" s="370"/>
    </row>
    <row r="224" spans="1:17" s="2" customFormat="1" ht="12">
      <c r="A224" s="1536">
        <f t="shared" si="3"/>
        <v>224</v>
      </c>
      <c r="D224" s="3"/>
      <c r="E224" s="865" t="s">
        <v>779</v>
      </c>
      <c r="F224" s="566"/>
      <c r="G224" s="376" t="s">
        <v>1381</v>
      </c>
      <c r="H224" s="67"/>
      <c r="I224" s="67"/>
      <c r="J224" s="67"/>
      <c r="K224" s="67"/>
      <c r="L224" s="67"/>
      <c r="M224" s="44"/>
      <c r="N224" s="67"/>
      <c r="O224" s="67" t="str">
        <f>$G$224</f>
        <v xml:space="preserve">- </v>
      </c>
      <c r="P224" s="370"/>
    </row>
    <row r="225" spans="1:16" s="2" customFormat="1" ht="12">
      <c r="A225" s="1536">
        <f t="shared" si="3"/>
        <v>225</v>
      </c>
      <c r="D225" s="3"/>
      <c r="E225" s="865" t="s">
        <v>780</v>
      </c>
      <c r="F225" s="566"/>
      <c r="G225" s="376" t="s">
        <v>1381</v>
      </c>
      <c r="H225" s="67" t="s">
        <v>1381</v>
      </c>
      <c r="I225" s="67" t="s">
        <v>1381</v>
      </c>
      <c r="J225" s="67" t="s">
        <v>1381</v>
      </c>
      <c r="K225" s="67" t="s">
        <v>1381</v>
      </c>
      <c r="L225" s="67" t="s">
        <v>1381</v>
      </c>
      <c r="M225" s="44"/>
      <c r="N225" s="67"/>
      <c r="O225" s="67" t="s">
        <v>1381</v>
      </c>
      <c r="P225" s="370"/>
    </row>
    <row r="226" spans="1:16" s="2" customFormat="1" ht="12">
      <c r="A226" s="1536">
        <f t="shared" si="3"/>
        <v>226</v>
      </c>
      <c r="D226" s="3"/>
      <c r="E226" s="865" t="s">
        <v>781</v>
      </c>
      <c r="F226" s="566"/>
      <c r="G226" s="376" t="s">
        <v>1381</v>
      </c>
      <c r="H226" s="67"/>
      <c r="I226" s="67"/>
      <c r="J226" s="67"/>
      <c r="K226" s="67"/>
      <c r="L226" s="67"/>
      <c r="M226" s="44"/>
      <c r="N226" s="67"/>
      <c r="O226" s="67" t="str">
        <f>$G$226</f>
        <v xml:space="preserve">- </v>
      </c>
      <c r="P226" s="370"/>
    </row>
    <row r="227" spans="1:16" s="2" customFormat="1" ht="12">
      <c r="A227" s="1536">
        <f t="shared" si="3"/>
        <v>227</v>
      </c>
      <c r="D227" s="3"/>
      <c r="E227" s="865" t="s">
        <v>782</v>
      </c>
      <c r="F227" s="566"/>
      <c r="G227" s="376" t="s">
        <v>1381</v>
      </c>
      <c r="H227" s="67" t="s">
        <v>1381</v>
      </c>
      <c r="I227" s="67" t="s">
        <v>1381</v>
      </c>
      <c r="J227" s="67" t="s">
        <v>1381</v>
      </c>
      <c r="K227" s="67" t="s">
        <v>1381</v>
      </c>
      <c r="L227" s="67" t="s">
        <v>1381</v>
      </c>
      <c r="M227" s="44"/>
      <c r="N227" s="67" t="s">
        <v>1381</v>
      </c>
      <c r="O227" s="67" t="s">
        <v>1381</v>
      </c>
      <c r="P227" s="370"/>
    </row>
    <row r="228" spans="1:16" s="2" customFormat="1" ht="12">
      <c r="A228" s="1536">
        <f t="shared" si="3"/>
        <v>228</v>
      </c>
      <c r="D228" s="3"/>
      <c r="E228" s="865" t="s">
        <v>767</v>
      </c>
      <c r="F228" s="566"/>
      <c r="G228" s="67" t="s">
        <v>1381</v>
      </c>
      <c r="H228" s="67"/>
      <c r="I228" s="67"/>
      <c r="J228" s="67"/>
      <c r="K228" s="67"/>
      <c r="L228" s="67"/>
      <c r="M228" s="44"/>
      <c r="N228" s="67"/>
      <c r="O228" s="67" t="str">
        <f>$G$228</f>
        <v xml:space="preserve">- </v>
      </c>
      <c r="P228" s="370"/>
    </row>
    <row r="229" spans="1:16" s="2" customFormat="1" ht="12">
      <c r="A229" s="1536">
        <f t="shared" si="3"/>
        <v>229</v>
      </c>
      <c r="D229" s="3"/>
      <c r="E229" s="865" t="s">
        <v>570</v>
      </c>
      <c r="F229" s="566"/>
      <c r="G229" s="67" t="s">
        <v>1381</v>
      </c>
      <c r="H229" s="67"/>
      <c r="I229" s="67"/>
      <c r="J229" s="67"/>
      <c r="K229" s="67"/>
      <c r="L229" s="67"/>
      <c r="M229" s="44"/>
      <c r="N229" s="67"/>
      <c r="O229" s="67" t="str">
        <f>$G$229</f>
        <v xml:space="preserve">- </v>
      </c>
      <c r="P229" s="370"/>
    </row>
    <row r="230" spans="1:16" s="2" customFormat="1" ht="12">
      <c r="A230" s="1536">
        <f t="shared" si="3"/>
        <v>230</v>
      </c>
      <c r="D230" s="3"/>
      <c r="E230" s="865" t="s">
        <v>759</v>
      </c>
      <c r="F230" s="566"/>
      <c r="G230" s="376" t="s">
        <v>1381</v>
      </c>
      <c r="H230" s="67" t="s">
        <v>1381</v>
      </c>
      <c r="I230" s="67" t="s">
        <v>1381</v>
      </c>
      <c r="J230" s="67" t="s">
        <v>1381</v>
      </c>
      <c r="K230" s="67" t="s">
        <v>1381</v>
      </c>
      <c r="L230" s="67" t="s">
        <v>1381</v>
      </c>
      <c r="M230" s="44"/>
      <c r="N230" s="67" t="s">
        <v>1381</v>
      </c>
      <c r="O230" s="67" t="s">
        <v>1381</v>
      </c>
      <c r="P230" s="370"/>
    </row>
    <row r="231" spans="1:16" s="2" customFormat="1" ht="12">
      <c r="A231" s="1536">
        <f t="shared" si="3"/>
        <v>231</v>
      </c>
      <c r="D231" s="3"/>
      <c r="E231" s="865" t="s">
        <v>783</v>
      </c>
      <c r="F231" s="566"/>
      <c r="G231" s="67" t="s">
        <v>1381</v>
      </c>
      <c r="H231" s="67"/>
      <c r="I231" s="67"/>
      <c r="J231" s="67"/>
      <c r="K231" s="67"/>
      <c r="L231" s="67"/>
      <c r="M231" s="44"/>
      <c r="N231" s="67"/>
      <c r="O231" s="67" t="str">
        <f>$G$231</f>
        <v xml:space="preserve">- </v>
      </c>
      <c r="P231" s="370"/>
    </row>
    <row r="232" spans="1:16" s="2" customFormat="1" ht="12">
      <c r="A232" s="1536">
        <f t="shared" si="3"/>
        <v>232</v>
      </c>
      <c r="D232" s="3"/>
      <c r="E232" s="865" t="s">
        <v>784</v>
      </c>
      <c r="F232" s="566"/>
      <c r="G232" s="376" t="s">
        <v>1381</v>
      </c>
      <c r="H232" s="67" t="s">
        <v>1381</v>
      </c>
      <c r="I232" s="67" t="s">
        <v>1381</v>
      </c>
      <c r="J232" s="67" t="s">
        <v>1381</v>
      </c>
      <c r="K232" s="67" t="s">
        <v>1381</v>
      </c>
      <c r="L232" s="67" t="s">
        <v>1381</v>
      </c>
      <c r="M232" s="44"/>
      <c r="N232" s="67"/>
      <c r="O232" s="67" t="s">
        <v>1381</v>
      </c>
      <c r="P232" s="370"/>
    </row>
    <row r="233" spans="1:16" s="2" customFormat="1" ht="12">
      <c r="A233" s="1536">
        <f t="shared" si="3"/>
        <v>233</v>
      </c>
      <c r="D233" s="3"/>
      <c r="E233" s="857" t="s">
        <v>785</v>
      </c>
      <c r="F233" s="567"/>
      <c r="G233" s="378" t="s">
        <v>1381</v>
      </c>
      <c r="H233" s="69" t="s">
        <v>1381</v>
      </c>
      <c r="I233" s="69" t="s">
        <v>1381</v>
      </c>
      <c r="J233" s="69" t="s">
        <v>1381</v>
      </c>
      <c r="K233" s="69" t="s">
        <v>1381</v>
      </c>
      <c r="L233" s="69" t="s">
        <v>1381</v>
      </c>
      <c r="M233" s="44"/>
      <c r="N233" s="69"/>
      <c r="O233" s="69" t="s">
        <v>1381</v>
      </c>
      <c r="P233" s="370"/>
    </row>
    <row r="234" spans="1:16" s="2" customFormat="1" ht="12">
      <c r="A234" s="1536">
        <f t="shared" si="3"/>
        <v>234</v>
      </c>
      <c r="D234" s="3"/>
      <c r="G234" s="291"/>
      <c r="H234" s="291"/>
      <c r="I234" s="291"/>
      <c r="J234" s="291"/>
      <c r="K234" s="291"/>
      <c r="L234" s="291"/>
      <c r="M234" s="291"/>
      <c r="N234" s="291"/>
      <c r="O234" s="291"/>
      <c r="P234" s="370"/>
    </row>
    <row r="235" spans="1:16" s="2" customFormat="1" ht="12">
      <c r="A235" s="1536">
        <f t="shared" si="3"/>
        <v>235</v>
      </c>
      <c r="D235" s="3"/>
      <c r="E235" s="919" t="s">
        <v>786</v>
      </c>
      <c r="G235" s="379">
        <f t="shared" ref="G235:L235" si="5">IF(SUM(G217:G233)=0,"- ",SUM(G217:G233))</f>
        <v>14547557</v>
      </c>
      <c r="H235" s="379"/>
      <c r="I235" s="379">
        <f t="shared" si="5"/>
        <v>54637</v>
      </c>
      <c r="J235" s="379">
        <f t="shared" si="5"/>
        <v>4130</v>
      </c>
      <c r="K235" s="379">
        <f t="shared" si="5"/>
        <v>10293</v>
      </c>
      <c r="L235" s="379" t="str">
        <f t="shared" si="5"/>
        <v xml:space="preserve">- </v>
      </c>
      <c r="M235" s="364"/>
      <c r="N235" s="379" t="str">
        <f>IF(SUM(N217:N233)=0,"- ",SUM(N217:N233))</f>
        <v xml:space="preserve">- </v>
      </c>
      <c r="O235" s="379">
        <f>IF(SUM(O219:O233)=0,"- ",SUM(O219:O233))</f>
        <v>15324159</v>
      </c>
      <c r="P235" s="370"/>
    </row>
    <row r="236" spans="1:16" s="2" customFormat="1" ht="12">
      <c r="A236" s="1536">
        <f t="shared" si="3"/>
        <v>236</v>
      </c>
      <c r="D236" s="3"/>
      <c r="E236" s="919" t="s">
        <v>787</v>
      </c>
      <c r="G236" s="27">
        <v>14547557</v>
      </c>
      <c r="H236" s="27">
        <v>707542</v>
      </c>
      <c r="I236" s="27">
        <v>54637</v>
      </c>
      <c r="J236" s="27">
        <v>4130</v>
      </c>
      <c r="K236" s="27">
        <v>10293</v>
      </c>
      <c r="L236" s="27" t="s">
        <v>1381</v>
      </c>
      <c r="M236" s="380"/>
      <c r="N236" s="380"/>
      <c r="O236" s="380"/>
      <c r="P236" s="370"/>
    </row>
    <row r="237" spans="1:16">
      <c r="A237" s="1536">
        <f t="shared" si="3"/>
        <v>237</v>
      </c>
    </row>
    <row r="238" spans="1:16">
      <c r="A238" s="1536">
        <f t="shared" si="3"/>
        <v>238</v>
      </c>
      <c r="B238" s="5"/>
      <c r="C238" s="5"/>
      <c r="E238" s="1598" t="s">
        <v>788</v>
      </c>
      <c r="F238" s="1599"/>
      <c r="G238" s="920">
        <v>202303</v>
      </c>
    </row>
    <row r="239" spans="1:16">
      <c r="A239" s="1536">
        <f t="shared" si="3"/>
        <v>239</v>
      </c>
      <c r="B239" s="5"/>
      <c r="C239" s="5"/>
      <c r="E239" s="1598"/>
      <c r="F239" s="1599"/>
      <c r="G239" s="921" t="s">
        <v>1380</v>
      </c>
      <c r="I239" s="381"/>
    </row>
    <row r="240" spans="1:16">
      <c r="A240" s="1536">
        <f t="shared" si="3"/>
        <v>240</v>
      </c>
      <c r="B240" s="5"/>
      <c r="C240" s="5"/>
    </row>
    <row r="241" spans="1:18" ht="14.25">
      <c r="A241" s="1536">
        <f t="shared" si="3"/>
        <v>241</v>
      </c>
      <c r="B241" s="5"/>
      <c r="C241" s="5"/>
      <c r="E241" s="887" t="s">
        <v>740</v>
      </c>
      <c r="O241" s="899" t="s">
        <v>52</v>
      </c>
    </row>
    <row r="242" spans="1:18" ht="17.25">
      <c r="A242" s="1536">
        <f t="shared" si="3"/>
        <v>242</v>
      </c>
      <c r="B242" s="5"/>
      <c r="C242" s="5"/>
      <c r="E242" s="910" t="s">
        <v>741</v>
      </c>
      <c r="P242" s="3"/>
      <c r="Q242" s="3"/>
      <c r="R242" s="198"/>
    </row>
    <row r="243" spans="1:18" s="2" customFormat="1" ht="12" customHeight="1">
      <c r="A243" s="1536">
        <f t="shared" si="3"/>
        <v>243</v>
      </c>
      <c r="D243" s="3"/>
      <c r="G243" s="1592" t="s">
        <v>789</v>
      </c>
      <c r="H243" s="1592" t="s">
        <v>790</v>
      </c>
      <c r="I243" s="1592" t="s">
        <v>791</v>
      </c>
      <c r="J243" s="1592" t="s">
        <v>792</v>
      </c>
      <c r="K243" s="1592" t="s">
        <v>793</v>
      </c>
      <c r="L243" s="1592" t="s">
        <v>794</v>
      </c>
      <c r="M243" s="508"/>
      <c r="N243" s="1592" t="s">
        <v>795</v>
      </c>
      <c r="O243" s="1592" t="s">
        <v>327</v>
      </c>
    </row>
    <row r="244" spans="1:18" s="2" customFormat="1" ht="12">
      <c r="A244" s="1536">
        <f t="shared" si="3"/>
        <v>244</v>
      </c>
      <c r="D244" s="3"/>
      <c r="G244" s="1593"/>
      <c r="H244" s="1593"/>
      <c r="I244" s="1593"/>
      <c r="J244" s="1593"/>
      <c r="K244" s="1593"/>
      <c r="L244" s="1593"/>
      <c r="M244" s="508"/>
      <c r="N244" s="1593"/>
      <c r="O244" s="1593"/>
    </row>
    <row r="245" spans="1:18" s="2" customFormat="1" ht="12">
      <c r="A245" s="1536">
        <f t="shared" si="3"/>
        <v>245</v>
      </c>
      <c r="D245" s="3"/>
      <c r="E245" s="534" t="s">
        <v>749</v>
      </c>
      <c r="F245" s="505"/>
      <c r="G245" s="382" t="s">
        <v>1381</v>
      </c>
      <c r="H245" s="383" t="s">
        <v>1381</v>
      </c>
      <c r="I245" s="382" t="s">
        <v>1381</v>
      </c>
      <c r="J245" s="382" t="s">
        <v>1381</v>
      </c>
      <c r="K245" s="382" t="s">
        <v>1381</v>
      </c>
      <c r="L245" s="384" t="s">
        <v>1381</v>
      </c>
      <c r="M245" s="291"/>
      <c r="N245" s="384" t="s">
        <v>1381</v>
      </c>
      <c r="O245" s="382" t="s">
        <v>1381</v>
      </c>
      <c r="P245" s="370"/>
    </row>
    <row r="246" spans="1:18" s="2" customFormat="1" ht="12">
      <c r="A246" s="1536">
        <f t="shared" si="3"/>
        <v>246</v>
      </c>
      <c r="D246" s="3"/>
      <c r="E246" s="535" t="s">
        <v>750</v>
      </c>
      <c r="F246" s="508"/>
      <c r="G246" s="383" t="s">
        <v>1381</v>
      </c>
      <c r="H246" s="385"/>
      <c r="I246" s="385"/>
      <c r="J246" s="385"/>
      <c r="K246" s="385"/>
      <c r="L246" s="385"/>
      <c r="M246" s="291"/>
      <c r="N246" s="385"/>
      <c r="O246" s="287" t="str">
        <f>G246</f>
        <v xml:space="preserve">- </v>
      </c>
      <c r="P246" s="370"/>
    </row>
    <row r="247" spans="1:18" s="2" customFormat="1" ht="12">
      <c r="A247" s="1536">
        <f t="shared" si="3"/>
        <v>247</v>
      </c>
      <c r="D247" s="3"/>
      <c r="E247" s="535" t="s">
        <v>751</v>
      </c>
      <c r="F247" s="508"/>
      <c r="G247" s="383" t="s">
        <v>1381</v>
      </c>
      <c r="H247" s="385"/>
      <c r="I247" s="385"/>
      <c r="J247" s="385"/>
      <c r="K247" s="385"/>
      <c r="L247" s="385"/>
      <c r="M247" s="291"/>
      <c r="N247" s="385"/>
      <c r="O247" s="287" t="str">
        <f>G247</f>
        <v xml:space="preserve">- </v>
      </c>
      <c r="P247" s="370"/>
    </row>
    <row r="248" spans="1:18" s="2" customFormat="1" ht="12">
      <c r="A248" s="1536">
        <f t="shared" si="3"/>
        <v>248</v>
      </c>
      <c r="D248" s="3"/>
      <c r="E248" s="536" t="s">
        <v>752</v>
      </c>
      <c r="F248" s="510"/>
      <c r="G248" s="386" t="s">
        <v>1381</v>
      </c>
      <c r="H248" s="387"/>
      <c r="I248" s="387"/>
      <c r="J248" s="387"/>
      <c r="K248" s="387"/>
      <c r="L248" s="387"/>
      <c r="M248" s="291"/>
      <c r="N248" s="387"/>
      <c r="O248" s="290" t="str">
        <f>G248</f>
        <v xml:space="preserve">- </v>
      </c>
      <c r="P248" s="370"/>
    </row>
    <row r="249" spans="1:18" s="2" customFormat="1" ht="12">
      <c r="A249" s="1536">
        <f t="shared" si="3"/>
        <v>249</v>
      </c>
      <c r="D249" s="3"/>
      <c r="E249" s="535"/>
      <c r="F249" s="508"/>
      <c r="G249" s="372"/>
      <c r="P249" s="370"/>
    </row>
    <row r="250" spans="1:18" s="2" customFormat="1" ht="12" customHeight="1">
      <c r="A250" s="1536">
        <f t="shared" si="3"/>
        <v>250</v>
      </c>
      <c r="D250" s="3"/>
      <c r="E250" s="534"/>
      <c r="F250" s="505"/>
      <c r="G250" s="1592" t="s">
        <v>789</v>
      </c>
      <c r="H250" s="1592" t="s">
        <v>790</v>
      </c>
      <c r="I250" s="1592" t="s">
        <v>791</v>
      </c>
      <c r="J250" s="1592" t="s">
        <v>792</v>
      </c>
      <c r="K250" s="1592" t="s">
        <v>793</v>
      </c>
      <c r="L250" s="1592" t="s">
        <v>794</v>
      </c>
      <c r="M250" s="508"/>
      <c r="N250" s="1592" t="s">
        <v>796</v>
      </c>
      <c r="O250" s="1592" t="s">
        <v>327</v>
      </c>
      <c r="P250" s="370"/>
    </row>
    <row r="251" spans="1:18" s="2" customFormat="1" ht="12">
      <c r="A251" s="1536">
        <f t="shared" si="3"/>
        <v>251</v>
      </c>
      <c r="D251" s="3"/>
      <c r="E251" s="536"/>
      <c r="F251" s="510"/>
      <c r="G251" s="1593"/>
      <c r="H251" s="1593"/>
      <c r="I251" s="1593"/>
      <c r="J251" s="1593"/>
      <c r="K251" s="1593"/>
      <c r="L251" s="1593"/>
      <c r="M251" s="508"/>
      <c r="N251" s="1593"/>
      <c r="O251" s="1593"/>
      <c r="P251" s="370"/>
    </row>
    <row r="252" spans="1:18" s="2" customFormat="1" ht="12">
      <c r="A252" s="1536">
        <f t="shared" si="3"/>
        <v>252</v>
      </c>
      <c r="D252" s="3"/>
      <c r="E252" s="868" t="s">
        <v>754</v>
      </c>
      <c r="F252" s="697"/>
      <c r="G252" s="388" t="s">
        <v>1381</v>
      </c>
      <c r="H252" s="388" t="s">
        <v>1381</v>
      </c>
      <c r="I252" s="388" t="s">
        <v>1381</v>
      </c>
      <c r="J252" s="388" t="s">
        <v>1381</v>
      </c>
      <c r="K252" s="388" t="s">
        <v>1381</v>
      </c>
      <c r="L252" s="388" t="s">
        <v>1381</v>
      </c>
      <c r="M252" s="291"/>
      <c r="N252" s="388" t="s">
        <v>1381</v>
      </c>
      <c r="O252" s="388" t="s">
        <v>1381</v>
      </c>
      <c r="P252" s="370"/>
    </row>
    <row r="253" spans="1:18" s="2" customFormat="1" ht="12">
      <c r="A253" s="1536">
        <f t="shared" si="3"/>
        <v>253</v>
      </c>
      <c r="D253" s="3"/>
      <c r="E253" s="535"/>
      <c r="F253" s="508"/>
      <c r="G253" s="372"/>
      <c r="H253" s="374"/>
      <c r="I253" s="374"/>
      <c r="J253" s="374"/>
      <c r="K253" s="372"/>
      <c r="L253" s="372"/>
      <c r="M253" s="374"/>
      <c r="O253" s="372"/>
      <c r="P253" s="370"/>
    </row>
    <row r="254" spans="1:18" s="2" customFormat="1" ht="12" customHeight="1">
      <c r="A254" s="1536">
        <f t="shared" si="3"/>
        <v>254</v>
      </c>
      <c r="D254" s="3"/>
      <c r="E254" s="534"/>
      <c r="F254" s="505"/>
      <c r="G254" s="1592" t="s">
        <v>789</v>
      </c>
      <c r="H254" s="1592" t="s">
        <v>790</v>
      </c>
      <c r="I254" s="1592" t="s">
        <v>791</v>
      </c>
      <c r="J254" s="1592" t="s">
        <v>792</v>
      </c>
      <c r="K254" s="1592" t="s">
        <v>793</v>
      </c>
      <c r="L254" s="1592" t="s">
        <v>794</v>
      </c>
      <c r="M254" s="922"/>
      <c r="N254" s="508"/>
      <c r="O254" s="1592" t="s">
        <v>327</v>
      </c>
      <c r="P254" s="370"/>
    </row>
    <row r="255" spans="1:18" s="2" customFormat="1" ht="12">
      <c r="A255" s="1536">
        <f t="shared" si="3"/>
        <v>255</v>
      </c>
      <c r="D255" s="3"/>
      <c r="E255" s="536"/>
      <c r="F255" s="510"/>
      <c r="G255" s="1593"/>
      <c r="H255" s="1593"/>
      <c r="I255" s="1593"/>
      <c r="J255" s="1593"/>
      <c r="K255" s="1593"/>
      <c r="L255" s="1593"/>
      <c r="M255" s="922"/>
      <c r="N255" s="508"/>
      <c r="O255" s="1593"/>
      <c r="P255" s="370"/>
    </row>
    <row r="256" spans="1:18" s="2" customFormat="1" ht="12">
      <c r="A256" s="1536">
        <f t="shared" si="3"/>
        <v>256</v>
      </c>
      <c r="D256" s="3"/>
      <c r="E256" s="536" t="s">
        <v>755</v>
      </c>
      <c r="F256" s="510"/>
      <c r="G256" s="388" t="s">
        <v>1381</v>
      </c>
      <c r="H256" s="388" t="s">
        <v>1381</v>
      </c>
      <c r="I256" s="388" t="s">
        <v>1381</v>
      </c>
      <c r="J256" s="388" t="s">
        <v>1381</v>
      </c>
      <c r="K256" s="388" t="s">
        <v>1381</v>
      </c>
      <c r="L256" s="388" t="s">
        <v>1381</v>
      </c>
      <c r="M256" s="368"/>
      <c r="N256" s="291"/>
      <c r="O256" s="388" t="s">
        <v>1381</v>
      </c>
      <c r="P256" s="370"/>
    </row>
    <row r="257" spans="1:17" s="2" customFormat="1" ht="12">
      <c r="A257" s="1536">
        <f t="shared" si="3"/>
        <v>257</v>
      </c>
      <c r="D257" s="3"/>
      <c r="E257" s="508"/>
      <c r="F257" s="508"/>
      <c r="P257" s="370"/>
    </row>
    <row r="258" spans="1:17" ht="17.25">
      <c r="A258" s="1536">
        <f t="shared" si="3"/>
        <v>258</v>
      </c>
      <c r="B258" s="5"/>
      <c r="C258" s="5"/>
      <c r="E258" s="910" t="s">
        <v>756</v>
      </c>
      <c r="F258" s="912"/>
      <c r="G258" s="124"/>
      <c r="H258" s="2"/>
      <c r="I258" s="2"/>
      <c r="J258" s="2"/>
      <c r="K258" s="2"/>
      <c r="L258" s="2"/>
      <c r="M258" s="2"/>
      <c r="N258" s="2"/>
      <c r="O258" s="2"/>
      <c r="P258" s="2"/>
      <c r="Q258" s="370"/>
    </row>
    <row r="259" spans="1:17" s="2" customFormat="1" ht="12" customHeight="1">
      <c r="A259" s="1536">
        <f t="shared" si="3"/>
        <v>259</v>
      </c>
      <c r="D259" s="3"/>
      <c r="E259" s="505"/>
      <c r="F259" s="505"/>
      <c r="G259" s="1592" t="s">
        <v>789</v>
      </c>
      <c r="H259" s="1592" t="s">
        <v>790</v>
      </c>
      <c r="I259" s="1592" t="s">
        <v>791</v>
      </c>
      <c r="J259" s="1592" t="s">
        <v>792</v>
      </c>
      <c r="K259" s="1592" t="s">
        <v>793</v>
      </c>
      <c r="L259" s="1592" t="s">
        <v>794</v>
      </c>
      <c r="M259" s="494"/>
      <c r="N259" s="508"/>
      <c r="O259" s="1592" t="s">
        <v>327</v>
      </c>
      <c r="P259" s="370"/>
    </row>
    <row r="260" spans="1:17" s="2" customFormat="1" ht="12">
      <c r="A260" s="1536">
        <f t="shared" ref="A260:A323" si="6">A259+1</f>
        <v>260</v>
      </c>
      <c r="D260" s="3"/>
      <c r="E260" s="510"/>
      <c r="F260" s="510"/>
      <c r="G260" s="1593"/>
      <c r="H260" s="1593"/>
      <c r="I260" s="1593"/>
      <c r="J260" s="1593"/>
      <c r="K260" s="1593"/>
      <c r="L260" s="1593"/>
      <c r="M260" s="494"/>
      <c r="N260" s="508"/>
      <c r="O260" s="1593"/>
      <c r="P260" s="370"/>
    </row>
    <row r="261" spans="1:17" s="2" customFormat="1" ht="12">
      <c r="A261" s="1536">
        <f t="shared" si="6"/>
        <v>261</v>
      </c>
      <c r="D261" s="3"/>
      <c r="E261" s="534" t="s">
        <v>261</v>
      </c>
      <c r="F261" s="505"/>
      <c r="G261" s="382">
        <v>179531</v>
      </c>
      <c r="H261" s="383">
        <v>455032</v>
      </c>
      <c r="I261" s="383">
        <v>337664</v>
      </c>
      <c r="J261" s="383">
        <v>162762</v>
      </c>
      <c r="K261" s="382">
        <v>237245</v>
      </c>
      <c r="L261" s="382">
        <v>747193</v>
      </c>
      <c r="M261" s="291"/>
      <c r="N261" s="291"/>
      <c r="O261" s="382">
        <v>2119427</v>
      </c>
      <c r="P261" s="370"/>
    </row>
    <row r="262" spans="1:17" s="2" customFormat="1" ht="12">
      <c r="A262" s="1536">
        <f t="shared" si="6"/>
        <v>262</v>
      </c>
      <c r="D262" s="3"/>
      <c r="E262" s="639" t="s">
        <v>757</v>
      </c>
      <c r="F262" s="505"/>
      <c r="G262" s="382">
        <v>6676</v>
      </c>
      <c r="H262" s="382">
        <v>2670</v>
      </c>
      <c r="I262" s="382" t="s">
        <v>1381</v>
      </c>
      <c r="J262" s="382" t="s">
        <v>1381</v>
      </c>
      <c r="K262" s="382" t="s">
        <v>1381</v>
      </c>
      <c r="L262" s="382" t="s">
        <v>1381</v>
      </c>
      <c r="M262" s="291"/>
      <c r="N262" s="291"/>
      <c r="O262" s="382">
        <v>9346</v>
      </c>
      <c r="P262" s="370"/>
    </row>
    <row r="263" spans="1:17" s="2" customFormat="1" ht="12">
      <c r="A263" s="1536">
        <f t="shared" si="6"/>
        <v>263</v>
      </c>
      <c r="D263" s="3"/>
      <c r="E263" s="913" t="s">
        <v>568</v>
      </c>
      <c r="F263" s="508"/>
      <c r="G263" s="383" t="s">
        <v>1381</v>
      </c>
      <c r="H263" s="383" t="s">
        <v>1381</v>
      </c>
      <c r="I263" s="383" t="s">
        <v>1381</v>
      </c>
      <c r="J263" s="383" t="s">
        <v>1381</v>
      </c>
      <c r="K263" s="383" t="s">
        <v>1381</v>
      </c>
      <c r="L263" s="383" t="s">
        <v>1381</v>
      </c>
      <c r="M263" s="291"/>
      <c r="N263" s="291"/>
      <c r="O263" s="383" t="s">
        <v>1381</v>
      </c>
      <c r="P263" s="370"/>
    </row>
    <row r="264" spans="1:17" s="2" customFormat="1" ht="12">
      <c r="A264" s="1536">
        <f t="shared" si="6"/>
        <v>264</v>
      </c>
      <c r="D264" s="3"/>
      <c r="E264" s="913" t="s">
        <v>758</v>
      </c>
      <c r="F264" s="508"/>
      <c r="G264" s="383" t="s">
        <v>1381</v>
      </c>
      <c r="H264" s="383" t="s">
        <v>1381</v>
      </c>
      <c r="I264" s="383" t="s">
        <v>1381</v>
      </c>
      <c r="J264" s="383" t="s">
        <v>1381</v>
      </c>
      <c r="K264" s="383" t="s">
        <v>1381</v>
      </c>
      <c r="L264" s="383" t="s">
        <v>1381</v>
      </c>
      <c r="M264" s="291"/>
      <c r="N264" s="291"/>
      <c r="O264" s="383" t="s">
        <v>1381</v>
      </c>
      <c r="P264" s="370"/>
    </row>
    <row r="265" spans="1:17" s="2" customFormat="1" ht="12">
      <c r="A265" s="1536">
        <f t="shared" si="6"/>
        <v>265</v>
      </c>
      <c r="D265" s="3"/>
      <c r="E265" s="913" t="s">
        <v>570</v>
      </c>
      <c r="F265" s="508"/>
      <c r="G265" s="383" t="s">
        <v>1381</v>
      </c>
      <c r="H265" s="383" t="s">
        <v>1381</v>
      </c>
      <c r="I265" s="383" t="s">
        <v>1381</v>
      </c>
      <c r="J265" s="383" t="s">
        <v>1381</v>
      </c>
      <c r="K265" s="383" t="s">
        <v>1381</v>
      </c>
      <c r="L265" s="383" t="s">
        <v>1381</v>
      </c>
      <c r="M265" s="291"/>
      <c r="N265" s="291"/>
      <c r="O265" s="383" t="s">
        <v>1381</v>
      </c>
      <c r="P265" s="370"/>
    </row>
    <row r="266" spans="1:17" s="2" customFormat="1" ht="12">
      <c r="A266" s="1536">
        <f t="shared" si="6"/>
        <v>266</v>
      </c>
      <c r="D266" s="3"/>
      <c r="E266" s="913" t="s">
        <v>759</v>
      </c>
      <c r="F266" s="508"/>
      <c r="G266" s="383" t="s">
        <v>1381</v>
      </c>
      <c r="H266" s="383" t="s">
        <v>1381</v>
      </c>
      <c r="I266" s="383" t="s">
        <v>1381</v>
      </c>
      <c r="J266" s="383" t="s">
        <v>1381</v>
      </c>
      <c r="K266" s="383" t="s">
        <v>1381</v>
      </c>
      <c r="L266" s="383" t="s">
        <v>1381</v>
      </c>
      <c r="M266" s="291"/>
      <c r="N266" s="291"/>
      <c r="O266" s="383" t="s">
        <v>1381</v>
      </c>
      <c r="P266" s="370"/>
    </row>
    <row r="267" spans="1:17" s="2" customFormat="1" ht="12">
      <c r="A267" s="1536">
        <f t="shared" si="6"/>
        <v>267</v>
      </c>
      <c r="D267" s="3"/>
      <c r="E267" s="914" t="s">
        <v>760</v>
      </c>
      <c r="F267" s="508"/>
      <c r="G267" s="383">
        <v>6676</v>
      </c>
      <c r="H267" s="383">
        <v>2670</v>
      </c>
      <c r="I267" s="383" t="s">
        <v>1381</v>
      </c>
      <c r="J267" s="383" t="s">
        <v>1381</v>
      </c>
      <c r="K267" s="383" t="s">
        <v>1381</v>
      </c>
      <c r="L267" s="383" t="s">
        <v>1381</v>
      </c>
      <c r="M267" s="291"/>
      <c r="N267" s="291"/>
      <c r="O267" s="383">
        <v>9346</v>
      </c>
      <c r="P267" s="370"/>
    </row>
    <row r="268" spans="1:17" s="2" customFormat="1" ht="12">
      <c r="A268" s="1536">
        <f t="shared" si="6"/>
        <v>268</v>
      </c>
      <c r="D268" s="3"/>
      <c r="E268" s="915" t="s">
        <v>761</v>
      </c>
      <c r="F268" s="508"/>
      <c r="G268" s="383" t="s">
        <v>1381</v>
      </c>
      <c r="H268" s="383" t="s">
        <v>1381</v>
      </c>
      <c r="I268" s="383" t="s">
        <v>1381</v>
      </c>
      <c r="J268" s="383" t="s">
        <v>1381</v>
      </c>
      <c r="K268" s="383" t="s">
        <v>1381</v>
      </c>
      <c r="L268" s="383" t="s">
        <v>1381</v>
      </c>
      <c r="M268" s="291"/>
      <c r="N268" s="291"/>
      <c r="O268" s="383" t="s">
        <v>1381</v>
      </c>
      <c r="P268" s="370"/>
    </row>
    <row r="269" spans="1:17" s="2" customFormat="1" ht="12">
      <c r="A269" s="1536">
        <f t="shared" si="6"/>
        <v>269</v>
      </c>
      <c r="D269" s="3"/>
      <c r="E269" s="916" t="s">
        <v>762</v>
      </c>
      <c r="F269" s="510"/>
      <c r="G269" s="386" t="s">
        <v>1381</v>
      </c>
      <c r="H269" s="386" t="s">
        <v>1381</v>
      </c>
      <c r="I269" s="386" t="s">
        <v>1381</v>
      </c>
      <c r="J269" s="386" t="s">
        <v>1381</v>
      </c>
      <c r="K269" s="386" t="s">
        <v>1381</v>
      </c>
      <c r="L269" s="386" t="s">
        <v>1381</v>
      </c>
      <c r="M269" s="291"/>
      <c r="N269" s="291"/>
      <c r="O269" s="386" t="s">
        <v>1381</v>
      </c>
      <c r="P269" s="370"/>
    </row>
    <row r="270" spans="1:17" s="2" customFormat="1" ht="12">
      <c r="A270" s="1536">
        <f t="shared" si="6"/>
        <v>270</v>
      </c>
      <c r="D270" s="3"/>
      <c r="E270" s="917" t="s">
        <v>763</v>
      </c>
      <c r="F270" s="508"/>
      <c r="G270" s="383">
        <v>172854</v>
      </c>
      <c r="H270" s="383">
        <v>452361</v>
      </c>
      <c r="I270" s="383">
        <v>337664</v>
      </c>
      <c r="J270" s="383">
        <v>162762</v>
      </c>
      <c r="K270" s="383">
        <v>237245</v>
      </c>
      <c r="L270" s="383">
        <v>747193</v>
      </c>
      <c r="M270" s="291"/>
      <c r="N270" s="291"/>
      <c r="O270" s="383">
        <v>2110079</v>
      </c>
      <c r="P270" s="370"/>
    </row>
    <row r="271" spans="1:17" s="2" customFormat="1" ht="12">
      <c r="A271" s="1536">
        <f t="shared" si="6"/>
        <v>271</v>
      </c>
      <c r="D271" s="3"/>
      <c r="E271" s="913" t="s">
        <v>568</v>
      </c>
      <c r="F271" s="508"/>
      <c r="G271" s="383">
        <v>10000</v>
      </c>
      <c r="H271" s="383">
        <v>50000</v>
      </c>
      <c r="I271" s="383" t="s">
        <v>1381</v>
      </c>
      <c r="J271" s="383" t="s">
        <v>1381</v>
      </c>
      <c r="K271" s="383" t="s">
        <v>1381</v>
      </c>
      <c r="L271" s="383">
        <v>235000</v>
      </c>
      <c r="M271" s="291"/>
      <c r="N271" s="291"/>
      <c r="O271" s="383">
        <v>295000</v>
      </c>
      <c r="P271" s="370"/>
    </row>
    <row r="272" spans="1:17" s="2" customFormat="1" ht="12">
      <c r="A272" s="1536">
        <f t="shared" si="6"/>
        <v>272</v>
      </c>
      <c r="D272" s="3"/>
      <c r="E272" s="913" t="s">
        <v>758</v>
      </c>
      <c r="F272" s="508"/>
      <c r="G272" s="383">
        <v>32432</v>
      </c>
      <c r="H272" s="383">
        <v>76286</v>
      </c>
      <c r="I272" s="383">
        <v>52338</v>
      </c>
      <c r="J272" s="383">
        <v>36827</v>
      </c>
      <c r="K272" s="383">
        <v>107509</v>
      </c>
      <c r="L272" s="383">
        <v>4665</v>
      </c>
      <c r="M272" s="291"/>
      <c r="N272" s="291"/>
      <c r="O272" s="383">
        <v>310057</v>
      </c>
      <c r="P272" s="370"/>
    </row>
    <row r="273" spans="1:17" s="2" customFormat="1" ht="12">
      <c r="A273" s="1536">
        <f t="shared" si="6"/>
        <v>273</v>
      </c>
      <c r="D273" s="3"/>
      <c r="E273" s="913" t="s">
        <v>570</v>
      </c>
      <c r="F273" s="508"/>
      <c r="G273" s="383" t="s">
        <v>1381</v>
      </c>
      <c r="H273" s="385"/>
      <c r="I273" s="385"/>
      <c r="J273" s="385"/>
      <c r="K273" s="385"/>
      <c r="L273" s="385"/>
      <c r="M273" s="291"/>
      <c r="N273" s="291"/>
      <c r="O273" s="385"/>
      <c r="P273" s="370"/>
    </row>
    <row r="274" spans="1:17" s="2" customFormat="1" ht="12">
      <c r="A274" s="1536">
        <f t="shared" si="6"/>
        <v>274</v>
      </c>
      <c r="D274" s="3"/>
      <c r="E274" s="913" t="s">
        <v>759</v>
      </c>
      <c r="F274" s="508"/>
      <c r="G274" s="383">
        <v>29240</v>
      </c>
      <c r="H274" s="383">
        <v>97644</v>
      </c>
      <c r="I274" s="383">
        <v>63124</v>
      </c>
      <c r="J274" s="383">
        <v>18726</v>
      </c>
      <c r="K274" s="383">
        <v>20400</v>
      </c>
      <c r="L274" s="383">
        <v>282499</v>
      </c>
      <c r="M274" s="291"/>
      <c r="N274" s="291"/>
      <c r="O274" s="383">
        <v>511633</v>
      </c>
      <c r="P274" s="370"/>
    </row>
    <row r="275" spans="1:17" s="2" customFormat="1" ht="12">
      <c r="A275" s="1536">
        <f t="shared" si="6"/>
        <v>275</v>
      </c>
      <c r="D275" s="3"/>
      <c r="E275" s="914" t="s">
        <v>760</v>
      </c>
      <c r="F275" s="508"/>
      <c r="G275" s="383">
        <v>101182</v>
      </c>
      <c r="H275" s="383">
        <v>228431</v>
      </c>
      <c r="I275" s="383">
        <v>222202</v>
      </c>
      <c r="J275" s="383">
        <v>107209</v>
      </c>
      <c r="K275" s="383">
        <v>109336</v>
      </c>
      <c r="L275" s="383">
        <v>225029</v>
      </c>
      <c r="M275" s="291"/>
      <c r="N275" s="291"/>
      <c r="O275" s="383">
        <v>993389</v>
      </c>
      <c r="P275" s="370"/>
    </row>
    <row r="276" spans="1:17" s="2" customFormat="1" ht="12">
      <c r="A276" s="1536">
        <f t="shared" si="6"/>
        <v>276</v>
      </c>
      <c r="D276" s="3"/>
      <c r="E276" s="915" t="s">
        <v>761</v>
      </c>
      <c r="F276" s="508"/>
      <c r="G276" s="383" t="s">
        <v>1381</v>
      </c>
      <c r="H276" s="383" t="s">
        <v>1381</v>
      </c>
      <c r="I276" s="383" t="s">
        <v>1381</v>
      </c>
      <c r="J276" s="383" t="s">
        <v>1381</v>
      </c>
      <c r="K276" s="383" t="s">
        <v>1381</v>
      </c>
      <c r="L276" s="383" t="s">
        <v>1381</v>
      </c>
      <c r="M276" s="291"/>
      <c r="N276" s="291"/>
      <c r="O276" s="383" t="s">
        <v>1381</v>
      </c>
      <c r="P276" s="370"/>
    </row>
    <row r="277" spans="1:17" s="2" customFormat="1" ht="12">
      <c r="A277" s="1536">
        <f t="shared" si="6"/>
        <v>277</v>
      </c>
      <c r="D277" s="3"/>
      <c r="E277" s="916" t="s">
        <v>762</v>
      </c>
      <c r="F277" s="510"/>
      <c r="G277" s="386" t="s">
        <v>1381</v>
      </c>
      <c r="H277" s="386" t="s">
        <v>1381</v>
      </c>
      <c r="I277" s="386" t="s">
        <v>1381</v>
      </c>
      <c r="J277" s="386" t="s">
        <v>1381</v>
      </c>
      <c r="K277" s="386" t="s">
        <v>1381</v>
      </c>
      <c r="L277" s="386" t="s">
        <v>1381</v>
      </c>
      <c r="M277" s="291"/>
      <c r="N277" s="291"/>
      <c r="O277" s="386" t="s">
        <v>1381</v>
      </c>
      <c r="P277" s="370"/>
    </row>
    <row r="278" spans="1:17" s="2" customFormat="1">
      <c r="A278" s="1536">
        <f t="shared" si="6"/>
        <v>278</v>
      </c>
      <c r="D278" s="3"/>
      <c r="E278" s="508"/>
      <c r="F278" s="508"/>
      <c r="G278" s="5"/>
      <c r="H278" s="5"/>
      <c r="I278" s="5"/>
      <c r="J278" s="5"/>
      <c r="K278" s="5"/>
      <c r="L278" s="5"/>
      <c r="M278" s="5"/>
      <c r="N278" s="5"/>
      <c r="O278" s="5"/>
      <c r="P278" s="370"/>
    </row>
    <row r="279" spans="1:17" ht="17.25">
      <c r="A279" s="1536">
        <f t="shared" si="6"/>
        <v>279</v>
      </c>
      <c r="B279" s="5"/>
      <c r="C279" s="5"/>
      <c r="E279" s="910" t="s">
        <v>764</v>
      </c>
      <c r="F279" s="493"/>
      <c r="Q279" s="370"/>
    </row>
    <row r="280" spans="1:17" s="2" customFormat="1" ht="12" customHeight="1">
      <c r="A280" s="1536">
        <f t="shared" si="6"/>
        <v>280</v>
      </c>
      <c r="D280" s="1081"/>
      <c r="E280" s="505"/>
      <c r="F280" s="505"/>
      <c r="G280" s="1592" t="s">
        <v>789</v>
      </c>
      <c r="H280" s="1592" t="s">
        <v>790</v>
      </c>
      <c r="I280" s="1592" t="s">
        <v>791</v>
      </c>
      <c r="J280" s="1592" t="s">
        <v>792</v>
      </c>
      <c r="K280" s="1592" t="s">
        <v>793</v>
      </c>
      <c r="L280" s="1592" t="s">
        <v>794</v>
      </c>
      <c r="M280" s="1592" t="s">
        <v>796</v>
      </c>
      <c r="N280" s="1592" t="s">
        <v>797</v>
      </c>
      <c r="O280" s="1592" t="s">
        <v>327</v>
      </c>
      <c r="P280" s="370"/>
    </row>
    <row r="281" spans="1:17" s="2" customFormat="1" ht="12">
      <c r="A281" s="1536">
        <f t="shared" si="6"/>
        <v>281</v>
      </c>
      <c r="D281" s="3"/>
      <c r="E281" s="510"/>
      <c r="F281" s="510"/>
      <c r="G281" s="1593"/>
      <c r="H281" s="1593"/>
      <c r="I281" s="1593"/>
      <c r="J281" s="1593"/>
      <c r="K281" s="1593"/>
      <c r="L281" s="1593"/>
      <c r="M281" s="1593"/>
      <c r="N281" s="1593"/>
      <c r="O281" s="1593"/>
      <c r="P281" s="370"/>
    </row>
    <row r="282" spans="1:17" s="2" customFormat="1" ht="12">
      <c r="A282" s="1536">
        <f t="shared" si="6"/>
        <v>282</v>
      </c>
      <c r="D282" s="3"/>
      <c r="E282" s="631" t="s">
        <v>766</v>
      </c>
      <c r="F282" s="631"/>
      <c r="G282" s="382">
        <v>1716269</v>
      </c>
      <c r="H282" s="382">
        <v>1967987</v>
      </c>
      <c r="I282" s="382">
        <v>1436752</v>
      </c>
      <c r="J282" s="382">
        <v>1073401</v>
      </c>
      <c r="K282" s="382">
        <v>1150380</v>
      </c>
      <c r="L282" s="382">
        <v>3753288</v>
      </c>
      <c r="M282" s="382">
        <v>1008986</v>
      </c>
      <c r="N282" s="382" t="s">
        <v>1381</v>
      </c>
      <c r="O282" s="382">
        <v>12107063</v>
      </c>
      <c r="P282" s="370"/>
    </row>
    <row r="283" spans="1:17" s="2" customFormat="1" ht="12">
      <c r="A283" s="1536">
        <f t="shared" si="6"/>
        <v>283</v>
      </c>
      <c r="D283" s="3"/>
      <c r="E283" s="857" t="s">
        <v>767</v>
      </c>
      <c r="F283" s="857"/>
      <c r="G283" s="387" t="s">
        <v>1381</v>
      </c>
      <c r="H283" s="387"/>
      <c r="I283" s="387"/>
      <c r="J283" s="387"/>
      <c r="K283" s="387"/>
      <c r="L283" s="387"/>
      <c r="M283" s="387"/>
      <c r="N283" s="387"/>
      <c r="O283" s="386" t="str">
        <f>G283</f>
        <v xml:space="preserve">- </v>
      </c>
      <c r="P283" s="370"/>
    </row>
    <row r="284" spans="1:17" s="2" customFormat="1" ht="12">
      <c r="A284" s="1536">
        <f t="shared" si="6"/>
        <v>284</v>
      </c>
      <c r="D284" s="3"/>
      <c r="E284" s="535"/>
      <c r="F284" s="535"/>
      <c r="G284" s="291"/>
      <c r="H284" s="291"/>
      <c r="I284" s="291"/>
      <c r="J284" s="291"/>
      <c r="K284" s="291"/>
      <c r="L284" s="291"/>
      <c r="M284" s="291"/>
      <c r="N284" s="291"/>
      <c r="O284" s="291"/>
      <c r="P284" s="370"/>
    </row>
    <row r="285" spans="1:17" s="2" customFormat="1" ht="12" customHeight="1">
      <c r="A285" s="1536">
        <f t="shared" si="6"/>
        <v>285</v>
      </c>
      <c r="D285" s="3"/>
      <c r="E285" s="534"/>
      <c r="F285" s="534"/>
      <c r="G285" s="1592" t="s">
        <v>789</v>
      </c>
      <c r="H285" s="1592" t="s">
        <v>790</v>
      </c>
      <c r="I285" s="1592" t="s">
        <v>791</v>
      </c>
      <c r="J285" s="1592" t="s">
        <v>792</v>
      </c>
      <c r="K285" s="1592" t="s">
        <v>793</v>
      </c>
      <c r="L285" s="1592" t="s">
        <v>794</v>
      </c>
      <c r="M285" s="1592" t="s">
        <v>796</v>
      </c>
      <c r="N285" s="1592" t="s">
        <v>798</v>
      </c>
      <c r="O285" s="1592" t="s">
        <v>327</v>
      </c>
      <c r="P285" s="370"/>
    </row>
    <row r="286" spans="1:17" s="2" customFormat="1" ht="12">
      <c r="A286" s="1536">
        <f t="shared" si="6"/>
        <v>286</v>
      </c>
      <c r="D286" s="3"/>
      <c r="E286" s="536"/>
      <c r="F286" s="536"/>
      <c r="G286" s="1593"/>
      <c r="H286" s="1593"/>
      <c r="I286" s="1593"/>
      <c r="J286" s="1593"/>
      <c r="K286" s="1593"/>
      <c r="L286" s="1593"/>
      <c r="M286" s="1593"/>
      <c r="N286" s="1593"/>
      <c r="O286" s="1593"/>
      <c r="P286" s="370"/>
    </row>
    <row r="287" spans="1:17" s="2" customFormat="1" ht="12">
      <c r="A287" s="1536">
        <f t="shared" si="6"/>
        <v>287</v>
      </c>
      <c r="D287" s="3"/>
      <c r="E287" s="534" t="s">
        <v>769</v>
      </c>
      <c r="F287" s="534"/>
      <c r="G287" s="384" t="s">
        <v>1381</v>
      </c>
      <c r="H287" s="384" t="s">
        <v>1381</v>
      </c>
      <c r="I287" s="384" t="s">
        <v>1381</v>
      </c>
      <c r="J287" s="384" t="s">
        <v>1381</v>
      </c>
      <c r="K287" s="384" t="s">
        <v>1381</v>
      </c>
      <c r="L287" s="384" t="s">
        <v>1381</v>
      </c>
      <c r="M287" s="384" t="s">
        <v>1381</v>
      </c>
      <c r="N287" s="384" t="s">
        <v>1381</v>
      </c>
      <c r="O287" s="384" t="s">
        <v>1381</v>
      </c>
      <c r="P287" s="370"/>
    </row>
    <row r="288" spans="1:17" s="2" customFormat="1" ht="12">
      <c r="A288" s="1536">
        <f t="shared" si="6"/>
        <v>288</v>
      </c>
      <c r="D288" s="3"/>
      <c r="E288" s="535" t="s">
        <v>770</v>
      </c>
      <c r="F288" s="535"/>
      <c r="G288" s="385" t="s">
        <v>1381</v>
      </c>
      <c r="H288" s="385" t="s">
        <v>1381</v>
      </c>
      <c r="I288" s="385" t="s">
        <v>1381</v>
      </c>
      <c r="J288" s="385" t="s">
        <v>1381</v>
      </c>
      <c r="K288" s="385" t="s">
        <v>1381</v>
      </c>
      <c r="L288" s="385" t="s">
        <v>1381</v>
      </c>
      <c r="M288" s="385"/>
      <c r="N288" s="385"/>
      <c r="O288" s="385" t="s">
        <v>1381</v>
      </c>
      <c r="P288" s="370"/>
    </row>
    <row r="289" spans="1:17" s="2" customFormat="1" ht="12">
      <c r="A289" s="1536">
        <f t="shared" si="6"/>
        <v>289</v>
      </c>
      <c r="D289" s="3"/>
      <c r="E289" s="536" t="s">
        <v>771</v>
      </c>
      <c r="F289" s="536"/>
      <c r="G289" s="387" t="s">
        <v>1381</v>
      </c>
      <c r="H289" s="387" t="s">
        <v>1381</v>
      </c>
      <c r="I289" s="387" t="s">
        <v>1381</v>
      </c>
      <c r="J289" s="387" t="s">
        <v>1381</v>
      </c>
      <c r="K289" s="387" t="s">
        <v>1381</v>
      </c>
      <c r="L289" s="387" t="s">
        <v>1381</v>
      </c>
      <c r="M289" s="387"/>
      <c r="N289" s="387"/>
      <c r="O289" s="387" t="s">
        <v>1381</v>
      </c>
      <c r="P289" s="370"/>
    </row>
    <row r="290" spans="1:17" s="2" customFormat="1" ht="12">
      <c r="A290" s="1536">
        <f t="shared" si="6"/>
        <v>290</v>
      </c>
      <c r="D290" s="3"/>
      <c r="E290" s="508"/>
      <c r="F290" s="508"/>
      <c r="G290" s="291"/>
      <c r="H290" s="291"/>
      <c r="I290" s="291"/>
      <c r="J290" s="291"/>
      <c r="K290" s="291"/>
      <c r="L290" s="291"/>
      <c r="M290" s="291"/>
      <c r="N290" s="291"/>
      <c r="O290" s="291"/>
      <c r="P290" s="370"/>
    </row>
    <row r="291" spans="1:17" s="2" customFormat="1" ht="12">
      <c r="A291" s="1536">
        <f t="shared" si="6"/>
        <v>291</v>
      </c>
      <c r="D291" s="3"/>
      <c r="E291" s="919" t="s">
        <v>772</v>
      </c>
      <c r="F291" s="508"/>
      <c r="G291" s="389">
        <f t="shared" ref="G291:M291" si="7">IF(SUM(G245:G256)+SUM(G263:G267)+SUM(G271:G275)+SUM(G282:G289)=0,"- ",SUM(G245:G256)+SUM(G263:G267)+SUM(G271:G275)+SUM(G282:G289))</f>
        <v>1895799</v>
      </c>
      <c r="H291" s="389">
        <f t="shared" si="7"/>
        <v>2423018</v>
      </c>
      <c r="I291" s="389">
        <f t="shared" si="7"/>
        <v>1774416</v>
      </c>
      <c r="J291" s="389">
        <f t="shared" si="7"/>
        <v>1236163</v>
      </c>
      <c r="K291" s="389">
        <f t="shared" si="7"/>
        <v>1387625</v>
      </c>
      <c r="L291" s="389">
        <f t="shared" si="7"/>
        <v>4500481</v>
      </c>
      <c r="M291" s="389">
        <f t="shared" si="7"/>
        <v>1008986</v>
      </c>
      <c r="N291" s="389" t="str">
        <f>IF(SUM(N253:N256)+SUM(N263:N267)+SUM(N271:N275)+SUM(N282:N289)=0,"- ",SUM(N253:N256)+SUM(N263:N267)+SUM(N271:N275)+SUM(N282:N289))</f>
        <v xml:space="preserve">- </v>
      </c>
      <c r="O291" s="389">
        <f>IF(SUM(O245:O256)+SUM(O263:O267)+SUM(O271:O275)+SUM(O282:O289)=0,"- ",SUM(O245:O256)+SUM(O263:O267)+SUM(O271:O275)+SUM(O282:O289))</f>
        <v>14226488</v>
      </c>
      <c r="P291" s="370"/>
    </row>
    <row r="292" spans="1:17" s="2" customFormat="1" ht="12">
      <c r="A292" s="1536">
        <f t="shared" si="6"/>
        <v>292</v>
      </c>
      <c r="D292" s="3"/>
      <c r="E292" s="919" t="s">
        <v>773</v>
      </c>
      <c r="F292" s="508"/>
      <c r="G292" s="290">
        <v>1895801</v>
      </c>
      <c r="H292" s="290">
        <v>2423020</v>
      </c>
      <c r="I292" s="290">
        <v>1774416</v>
      </c>
      <c r="J292" s="290">
        <v>1236164</v>
      </c>
      <c r="K292" s="290">
        <v>1387625</v>
      </c>
      <c r="L292" s="290">
        <v>4500482</v>
      </c>
      <c r="M292" s="387"/>
      <c r="N292" s="387"/>
      <c r="O292" s="387"/>
    </row>
    <row r="293" spans="1:17" s="2" customFormat="1" ht="12">
      <c r="A293" s="1536">
        <f t="shared" si="6"/>
        <v>293</v>
      </c>
      <c r="D293" s="1081"/>
      <c r="E293" s="508"/>
      <c r="F293" s="508"/>
      <c r="G293" s="45"/>
      <c r="H293" s="45"/>
      <c r="I293" s="45"/>
      <c r="J293" s="45"/>
      <c r="K293" s="45"/>
      <c r="L293" s="45"/>
    </row>
    <row r="294" spans="1:17" ht="14.25">
      <c r="A294" s="1536">
        <f t="shared" si="6"/>
        <v>294</v>
      </c>
      <c r="B294" s="5"/>
      <c r="C294" s="5"/>
      <c r="E294" s="887" t="s">
        <v>774</v>
      </c>
      <c r="F294" s="493"/>
      <c r="O294" s="899" t="s">
        <v>270</v>
      </c>
    </row>
    <row r="295" spans="1:17" ht="17.25">
      <c r="A295" s="1536">
        <f t="shared" si="6"/>
        <v>295</v>
      </c>
      <c r="B295" s="5"/>
      <c r="C295" s="5"/>
      <c r="E295" s="910" t="s">
        <v>775</v>
      </c>
      <c r="F295" s="493"/>
      <c r="O295" s="3"/>
      <c r="P295" s="3"/>
      <c r="Q295" s="198"/>
    </row>
    <row r="296" spans="1:17" s="2" customFormat="1" ht="12" customHeight="1">
      <c r="A296" s="1536">
        <f t="shared" si="6"/>
        <v>296</v>
      </c>
      <c r="D296" s="3"/>
      <c r="E296" s="508"/>
      <c r="F296" s="508"/>
      <c r="G296" s="1592" t="s">
        <v>789</v>
      </c>
      <c r="H296" s="1592" t="s">
        <v>790</v>
      </c>
      <c r="I296" s="1592" t="s">
        <v>791</v>
      </c>
      <c r="J296" s="1592" t="s">
        <v>792</v>
      </c>
      <c r="K296" s="1592" t="s">
        <v>793</v>
      </c>
      <c r="L296" s="1592" t="s">
        <v>794</v>
      </c>
      <c r="M296" s="508"/>
      <c r="N296" s="1592" t="s">
        <v>795</v>
      </c>
      <c r="O296" s="1592" t="s">
        <v>327</v>
      </c>
    </row>
    <row r="297" spans="1:17" s="2" customFormat="1" ht="12">
      <c r="A297" s="1536">
        <f t="shared" si="6"/>
        <v>297</v>
      </c>
      <c r="D297" s="3"/>
      <c r="E297" s="508"/>
      <c r="F297" s="508"/>
      <c r="G297" s="1593"/>
      <c r="H297" s="1593"/>
      <c r="I297" s="1593"/>
      <c r="J297" s="1593"/>
      <c r="K297" s="1593"/>
      <c r="L297" s="1593"/>
      <c r="M297" s="508"/>
      <c r="N297" s="1593"/>
      <c r="O297" s="1593"/>
    </row>
    <row r="298" spans="1:17" s="2" customFormat="1" ht="12">
      <c r="A298" s="1536">
        <f t="shared" si="6"/>
        <v>298</v>
      </c>
      <c r="D298" s="3"/>
      <c r="E298" s="639" t="s">
        <v>249</v>
      </c>
      <c r="F298" s="505"/>
      <c r="G298" s="345">
        <v>14664978</v>
      </c>
      <c r="H298" s="345">
        <v>690111</v>
      </c>
      <c r="I298" s="345">
        <v>37462</v>
      </c>
      <c r="J298" s="345">
        <v>4863</v>
      </c>
      <c r="K298" s="345">
        <v>10777</v>
      </c>
      <c r="L298" s="390" t="s">
        <v>1381</v>
      </c>
      <c r="M298" s="44"/>
      <c r="N298" s="390" t="s">
        <v>1381</v>
      </c>
      <c r="O298" s="345">
        <f>SUM(G298:N298)</f>
        <v>15408191</v>
      </c>
      <c r="P298" s="370"/>
    </row>
    <row r="299" spans="1:17" s="2" customFormat="1" ht="12">
      <c r="A299" s="1536">
        <f t="shared" si="6"/>
        <v>299</v>
      </c>
      <c r="D299" s="3"/>
      <c r="E299" s="890" t="s">
        <v>776</v>
      </c>
      <c r="F299" s="508"/>
      <c r="G299" s="341" t="s">
        <v>1381</v>
      </c>
      <c r="H299" s="391"/>
      <c r="I299" s="391"/>
      <c r="J299" s="391"/>
      <c r="K299" s="391"/>
      <c r="L299" s="391"/>
      <c r="M299" s="44"/>
      <c r="N299" s="391"/>
      <c r="O299" s="391" t="str">
        <f>$G$218</f>
        <v xml:space="preserve">- </v>
      </c>
      <c r="P299" s="370"/>
    </row>
    <row r="300" spans="1:17" s="2" customFormat="1" ht="12">
      <c r="A300" s="1536">
        <f t="shared" si="6"/>
        <v>300</v>
      </c>
      <c r="D300" s="3"/>
      <c r="E300" s="535" t="s">
        <v>507</v>
      </c>
      <c r="F300" s="508"/>
      <c r="G300" s="391"/>
      <c r="H300" s="391"/>
      <c r="I300" s="391"/>
      <c r="J300" s="391"/>
      <c r="K300" s="391"/>
      <c r="L300" s="391"/>
      <c r="M300" s="44"/>
      <c r="N300" s="391"/>
      <c r="O300" s="341">
        <v>15408191</v>
      </c>
      <c r="P300" s="370"/>
    </row>
    <row r="301" spans="1:17" s="2" customFormat="1" ht="12">
      <c r="A301" s="1536">
        <f t="shared" si="6"/>
        <v>301</v>
      </c>
      <c r="D301" s="3"/>
      <c r="E301" s="535" t="s">
        <v>252</v>
      </c>
      <c r="F301" s="508"/>
      <c r="G301" s="392">
        <v>495748</v>
      </c>
      <c r="H301" s="392" t="s">
        <v>1381</v>
      </c>
      <c r="I301" s="392" t="s">
        <v>1381</v>
      </c>
      <c r="J301" s="392" t="s">
        <v>1381</v>
      </c>
      <c r="K301" s="392" t="s">
        <v>1381</v>
      </c>
      <c r="L301" s="392" t="s">
        <v>1381</v>
      </c>
      <c r="M301" s="377"/>
      <c r="N301" s="392"/>
      <c r="O301" s="341">
        <v>495748</v>
      </c>
      <c r="P301" s="370"/>
    </row>
    <row r="302" spans="1:17" s="2" customFormat="1" ht="12">
      <c r="A302" s="1536">
        <f t="shared" si="6"/>
        <v>302</v>
      </c>
      <c r="D302" s="3"/>
      <c r="E302" s="535" t="s">
        <v>777</v>
      </c>
      <c r="F302" s="508"/>
      <c r="G302" s="392" t="s">
        <v>1381</v>
      </c>
      <c r="H302" s="391" t="s">
        <v>1381</v>
      </c>
      <c r="I302" s="391" t="s">
        <v>1381</v>
      </c>
      <c r="J302" s="391" t="s">
        <v>1381</v>
      </c>
      <c r="K302" s="391" t="s">
        <v>1381</v>
      </c>
      <c r="L302" s="391" t="s">
        <v>1381</v>
      </c>
      <c r="M302" s="44"/>
      <c r="N302" s="391"/>
      <c r="O302" s="391" t="s">
        <v>1381</v>
      </c>
      <c r="P302" s="370"/>
    </row>
    <row r="303" spans="1:17" s="2" customFormat="1" ht="12">
      <c r="A303" s="1536">
        <f t="shared" si="6"/>
        <v>303</v>
      </c>
      <c r="D303" s="3"/>
      <c r="E303" s="535" t="s">
        <v>188</v>
      </c>
      <c r="F303" s="508"/>
      <c r="G303" s="392" t="s">
        <v>1381</v>
      </c>
      <c r="H303" s="391" t="s">
        <v>1381</v>
      </c>
      <c r="I303" s="391" t="s">
        <v>1381</v>
      </c>
      <c r="J303" s="391" t="s">
        <v>1381</v>
      </c>
      <c r="K303" s="391" t="s">
        <v>1381</v>
      </c>
      <c r="L303" s="391" t="s">
        <v>1381</v>
      </c>
      <c r="M303" s="44"/>
      <c r="N303" s="391"/>
      <c r="O303" s="391" t="s">
        <v>1381</v>
      </c>
      <c r="P303" s="370"/>
    </row>
    <row r="304" spans="1:17" s="2" customFormat="1" ht="12">
      <c r="A304" s="1536">
        <f t="shared" si="6"/>
        <v>304</v>
      </c>
      <c r="D304" s="3"/>
      <c r="E304" s="535" t="s">
        <v>778</v>
      </c>
      <c r="F304" s="508"/>
      <c r="G304" s="392" t="s">
        <v>1381</v>
      </c>
      <c r="H304" s="391" t="s">
        <v>1381</v>
      </c>
      <c r="I304" s="391" t="s">
        <v>1381</v>
      </c>
      <c r="J304" s="391" t="s">
        <v>1381</v>
      </c>
      <c r="K304" s="391" t="s">
        <v>1381</v>
      </c>
      <c r="L304" s="391" t="s">
        <v>1381</v>
      </c>
      <c r="M304" s="44"/>
      <c r="N304" s="391"/>
      <c r="O304" s="391" t="s">
        <v>1381</v>
      </c>
      <c r="P304" s="370"/>
    </row>
    <row r="305" spans="1:16" s="2" customFormat="1" ht="12">
      <c r="A305" s="1536">
        <f t="shared" si="6"/>
        <v>305</v>
      </c>
      <c r="D305" s="3"/>
      <c r="E305" s="535" t="s">
        <v>779</v>
      </c>
      <c r="F305" s="508"/>
      <c r="G305" s="392" t="s">
        <v>1381</v>
      </c>
      <c r="H305" s="391"/>
      <c r="I305" s="391"/>
      <c r="J305" s="391"/>
      <c r="K305" s="391"/>
      <c r="L305" s="391"/>
      <c r="M305" s="44"/>
      <c r="N305" s="391"/>
      <c r="O305" s="391" t="str">
        <f>$G$224</f>
        <v xml:space="preserve">- </v>
      </c>
      <c r="P305" s="370"/>
    </row>
    <row r="306" spans="1:16" s="2" customFormat="1" ht="12">
      <c r="A306" s="1536">
        <f t="shared" si="6"/>
        <v>306</v>
      </c>
      <c r="D306" s="3"/>
      <c r="E306" s="535" t="s">
        <v>780</v>
      </c>
      <c r="F306" s="508"/>
      <c r="G306" s="392" t="s">
        <v>1381</v>
      </c>
      <c r="H306" s="391" t="s">
        <v>1381</v>
      </c>
      <c r="I306" s="391" t="s">
        <v>1381</v>
      </c>
      <c r="J306" s="391" t="s">
        <v>1381</v>
      </c>
      <c r="K306" s="391" t="s">
        <v>1381</v>
      </c>
      <c r="L306" s="391" t="s">
        <v>1381</v>
      </c>
      <c r="M306" s="44"/>
      <c r="N306" s="391"/>
      <c r="O306" s="391" t="s">
        <v>1381</v>
      </c>
      <c r="P306" s="370"/>
    </row>
    <row r="307" spans="1:16" s="2" customFormat="1" ht="12">
      <c r="A307" s="1536">
        <f t="shared" si="6"/>
        <v>307</v>
      </c>
      <c r="D307" s="3"/>
      <c r="E307" s="535" t="s">
        <v>781</v>
      </c>
      <c r="F307" s="508"/>
      <c r="G307" s="392" t="s">
        <v>1381</v>
      </c>
      <c r="H307" s="391"/>
      <c r="I307" s="391"/>
      <c r="J307" s="391"/>
      <c r="K307" s="391"/>
      <c r="L307" s="391"/>
      <c r="M307" s="44"/>
      <c r="N307" s="391"/>
      <c r="O307" s="391" t="str">
        <f>$G$226</f>
        <v xml:space="preserve">- </v>
      </c>
      <c r="P307" s="370"/>
    </row>
    <row r="308" spans="1:16" s="2" customFormat="1" ht="12">
      <c r="A308" s="1536">
        <f t="shared" si="6"/>
        <v>308</v>
      </c>
      <c r="D308" s="3"/>
      <c r="E308" s="535" t="s">
        <v>782</v>
      </c>
      <c r="F308" s="508"/>
      <c r="G308" s="392" t="s">
        <v>1381</v>
      </c>
      <c r="H308" s="391" t="s">
        <v>1381</v>
      </c>
      <c r="I308" s="391" t="s">
        <v>1381</v>
      </c>
      <c r="J308" s="391" t="s">
        <v>1381</v>
      </c>
      <c r="K308" s="391" t="s">
        <v>1381</v>
      </c>
      <c r="L308" s="391" t="s">
        <v>1381</v>
      </c>
      <c r="M308" s="44"/>
      <c r="N308" s="391" t="s">
        <v>1381</v>
      </c>
      <c r="O308" s="391" t="s">
        <v>1381</v>
      </c>
      <c r="P308" s="370"/>
    </row>
    <row r="309" spans="1:16" s="2" customFormat="1" ht="12">
      <c r="A309" s="1536">
        <f t="shared" si="6"/>
        <v>309</v>
      </c>
      <c r="D309" s="3"/>
      <c r="E309" s="535" t="s">
        <v>767</v>
      </c>
      <c r="F309" s="508"/>
      <c r="G309" s="391" t="s">
        <v>1381</v>
      </c>
      <c r="H309" s="391"/>
      <c r="I309" s="391"/>
      <c r="J309" s="391"/>
      <c r="K309" s="391"/>
      <c r="L309" s="391"/>
      <c r="M309" s="44"/>
      <c r="N309" s="391"/>
      <c r="O309" s="391" t="str">
        <f>$G$228</f>
        <v xml:space="preserve">- </v>
      </c>
      <c r="P309" s="370"/>
    </row>
    <row r="310" spans="1:16" s="2" customFormat="1" ht="12">
      <c r="A310" s="1536">
        <f t="shared" si="6"/>
        <v>310</v>
      </c>
      <c r="D310" s="3"/>
      <c r="E310" s="535" t="s">
        <v>570</v>
      </c>
      <c r="F310" s="508"/>
      <c r="G310" s="391" t="s">
        <v>1381</v>
      </c>
      <c r="H310" s="391"/>
      <c r="I310" s="391"/>
      <c r="J310" s="391"/>
      <c r="K310" s="391"/>
      <c r="L310" s="391"/>
      <c r="M310" s="44"/>
      <c r="N310" s="391"/>
      <c r="O310" s="391" t="str">
        <f>$G$229</f>
        <v xml:space="preserve">- </v>
      </c>
      <c r="P310" s="370"/>
    </row>
    <row r="311" spans="1:16" s="2" customFormat="1" ht="12">
      <c r="A311" s="1536">
        <f t="shared" si="6"/>
        <v>311</v>
      </c>
      <c r="D311" s="3"/>
      <c r="E311" s="535" t="s">
        <v>759</v>
      </c>
      <c r="F311" s="508"/>
      <c r="G311" s="392" t="s">
        <v>1381</v>
      </c>
      <c r="H311" s="391" t="s">
        <v>1381</v>
      </c>
      <c r="I311" s="391" t="s">
        <v>1381</v>
      </c>
      <c r="J311" s="391" t="s">
        <v>1381</v>
      </c>
      <c r="K311" s="391" t="s">
        <v>1381</v>
      </c>
      <c r="L311" s="391" t="s">
        <v>1381</v>
      </c>
      <c r="M311" s="44"/>
      <c r="N311" s="391" t="s">
        <v>1381</v>
      </c>
      <c r="O311" s="391" t="s">
        <v>1381</v>
      </c>
      <c r="P311" s="370"/>
    </row>
    <row r="312" spans="1:16" s="2" customFormat="1" ht="12">
      <c r="A312" s="1536">
        <f t="shared" si="6"/>
        <v>312</v>
      </c>
      <c r="D312" s="3"/>
      <c r="E312" s="535" t="s">
        <v>783</v>
      </c>
      <c r="F312" s="508"/>
      <c r="G312" s="391" t="s">
        <v>1381</v>
      </c>
      <c r="H312" s="391"/>
      <c r="I312" s="391"/>
      <c r="J312" s="391"/>
      <c r="K312" s="391"/>
      <c r="L312" s="391"/>
      <c r="M312" s="44"/>
      <c r="N312" s="391"/>
      <c r="O312" s="391" t="str">
        <f>$G$231</f>
        <v xml:space="preserve">- </v>
      </c>
      <c r="P312" s="370"/>
    </row>
    <row r="313" spans="1:16" s="2" customFormat="1" ht="12">
      <c r="A313" s="1536">
        <f t="shared" si="6"/>
        <v>313</v>
      </c>
      <c r="D313" s="3"/>
      <c r="E313" s="535" t="s">
        <v>784</v>
      </c>
      <c r="F313" s="508"/>
      <c r="G313" s="392" t="s">
        <v>1381</v>
      </c>
      <c r="H313" s="391" t="s">
        <v>1381</v>
      </c>
      <c r="I313" s="391" t="s">
        <v>1381</v>
      </c>
      <c r="J313" s="391" t="s">
        <v>1381</v>
      </c>
      <c r="K313" s="391" t="s">
        <v>1381</v>
      </c>
      <c r="L313" s="391" t="s">
        <v>1381</v>
      </c>
      <c r="M313" s="44"/>
      <c r="N313" s="391"/>
      <c r="O313" s="391" t="s">
        <v>1381</v>
      </c>
      <c r="P313" s="370"/>
    </row>
    <row r="314" spans="1:16" s="2" customFormat="1" ht="12">
      <c r="A314" s="1536">
        <f t="shared" si="6"/>
        <v>314</v>
      </c>
      <c r="D314" s="3"/>
      <c r="E314" s="536" t="s">
        <v>785</v>
      </c>
      <c r="F314" s="510"/>
      <c r="G314" s="393" t="s">
        <v>1381</v>
      </c>
      <c r="H314" s="394" t="s">
        <v>1381</v>
      </c>
      <c r="I314" s="394" t="s">
        <v>1381</v>
      </c>
      <c r="J314" s="394" t="s">
        <v>1381</v>
      </c>
      <c r="K314" s="394" t="s">
        <v>1381</v>
      </c>
      <c r="L314" s="394" t="s">
        <v>1381</v>
      </c>
      <c r="M314" s="44"/>
      <c r="N314" s="394"/>
      <c r="O314" s="394" t="s">
        <v>1381</v>
      </c>
      <c r="P314" s="370"/>
    </row>
    <row r="315" spans="1:16" s="2" customFormat="1" ht="12">
      <c r="A315" s="1536">
        <f t="shared" si="6"/>
        <v>315</v>
      </c>
      <c r="D315" s="3"/>
      <c r="E315" s="508"/>
      <c r="F315" s="508"/>
      <c r="G315" s="44"/>
      <c r="H315" s="44"/>
      <c r="I315" s="44"/>
      <c r="J315" s="44"/>
      <c r="K315" s="44"/>
      <c r="L315" s="44"/>
      <c r="M315" s="44"/>
      <c r="N315" s="44"/>
      <c r="O315" s="44"/>
      <c r="P315" s="370"/>
    </row>
    <row r="316" spans="1:16" s="2" customFormat="1" ht="12">
      <c r="A316" s="1536">
        <f t="shared" si="6"/>
        <v>316</v>
      </c>
      <c r="D316" s="3"/>
      <c r="E316" s="923" t="s">
        <v>786</v>
      </c>
      <c r="F316" s="508"/>
      <c r="G316" s="395">
        <f t="shared" ref="G316:L316" si="8">IF(SUM(G298:G314)=0,"- ",SUM(G298:G314))</f>
        <v>15160726</v>
      </c>
      <c r="H316" s="395">
        <f t="shared" si="8"/>
        <v>690111</v>
      </c>
      <c r="I316" s="395">
        <f t="shared" si="8"/>
        <v>37462</v>
      </c>
      <c r="J316" s="395">
        <f t="shared" si="8"/>
        <v>4863</v>
      </c>
      <c r="K316" s="395">
        <f t="shared" si="8"/>
        <v>10777</v>
      </c>
      <c r="L316" s="395" t="str">
        <f t="shared" si="8"/>
        <v xml:space="preserve">- </v>
      </c>
      <c r="M316" s="396"/>
      <c r="N316" s="395" t="str">
        <f>IF(SUM(N298:N314)=0,"- ",SUM(N298:N314))</f>
        <v xml:space="preserve">- </v>
      </c>
      <c r="O316" s="395">
        <f>IF(SUM(O300:O314)=0,"- ",SUM(O300:O314))</f>
        <v>15903939</v>
      </c>
      <c r="P316" s="370"/>
    </row>
    <row r="317" spans="1:16" s="2" customFormat="1" ht="12">
      <c r="A317" s="1536">
        <f t="shared" si="6"/>
        <v>317</v>
      </c>
      <c r="D317" s="3"/>
      <c r="E317" s="923" t="s">
        <v>787</v>
      </c>
      <c r="F317" s="508"/>
      <c r="G317" s="290">
        <v>15160726</v>
      </c>
      <c r="H317" s="290">
        <v>690111</v>
      </c>
      <c r="I317" s="290">
        <v>37462</v>
      </c>
      <c r="J317" s="290">
        <v>4863</v>
      </c>
      <c r="K317" s="290">
        <v>10777</v>
      </c>
      <c r="L317" s="290" t="s">
        <v>1381</v>
      </c>
      <c r="M317" s="291"/>
      <c r="N317" s="291"/>
      <c r="O317" s="291"/>
      <c r="P317" s="370"/>
    </row>
    <row r="318" spans="1:16">
      <c r="A318" s="1536">
        <f t="shared" si="6"/>
        <v>318</v>
      </c>
      <c r="B318" s="5"/>
      <c r="C318" s="5"/>
    </row>
    <row r="319" spans="1:16" ht="18.75">
      <c r="A319" s="1536">
        <f t="shared" si="6"/>
        <v>319</v>
      </c>
      <c r="B319" s="5"/>
      <c r="C319" s="5"/>
      <c r="D319" s="552">
        <f>D155+1</f>
        <v>7</v>
      </c>
      <c r="E319" s="886" t="s">
        <v>799</v>
      </c>
      <c r="H319" s="5" t="s">
        <v>79</v>
      </c>
    </row>
    <row r="320" spans="1:16">
      <c r="A320" s="1536">
        <f t="shared" si="6"/>
        <v>320</v>
      </c>
    </row>
    <row r="321" spans="1:10">
      <c r="A321" s="1536">
        <f t="shared" si="6"/>
        <v>321</v>
      </c>
      <c r="B321" s="5"/>
      <c r="C321" s="5"/>
      <c r="E321" s="1590" t="s">
        <v>739</v>
      </c>
      <c r="F321" s="1591"/>
      <c r="G321" s="924">
        <v>202203</v>
      </c>
    </row>
    <row r="322" spans="1:10">
      <c r="A322" s="1536">
        <f t="shared" si="6"/>
        <v>322</v>
      </c>
      <c r="B322" s="5"/>
      <c r="C322" s="5"/>
      <c r="E322" s="1590"/>
      <c r="F322" s="1591"/>
      <c r="G322" s="925" t="s">
        <v>1412</v>
      </c>
    </row>
    <row r="323" spans="1:10">
      <c r="A323" s="1536">
        <f t="shared" si="6"/>
        <v>323</v>
      </c>
      <c r="B323" s="5"/>
      <c r="C323" s="5"/>
      <c r="J323" s="903" t="s">
        <v>52</v>
      </c>
    </row>
    <row r="324" spans="1:10">
      <c r="A324" s="1536">
        <f t="shared" ref="A324:A387" si="9">A323+1</f>
        <v>324</v>
      </c>
      <c r="B324" s="5"/>
      <c r="C324" s="5"/>
      <c r="E324" s="432"/>
      <c r="F324" s="432"/>
      <c r="G324" s="432"/>
      <c r="H324" s="1064" t="s">
        <v>800</v>
      </c>
      <c r="I324" s="1064" t="s">
        <v>801</v>
      </c>
      <c r="J324" s="1064" t="s">
        <v>802</v>
      </c>
    </row>
    <row r="325" spans="1:10">
      <c r="A325" s="1536">
        <f t="shared" si="9"/>
        <v>325</v>
      </c>
      <c r="B325" s="5"/>
      <c r="C325" s="5"/>
      <c r="E325" s="418"/>
      <c r="F325" s="418"/>
      <c r="G325" s="418"/>
      <c r="H325" s="1092" t="s">
        <v>803</v>
      </c>
      <c r="I325" s="1092"/>
      <c r="J325" s="1092"/>
    </row>
    <row r="326" spans="1:10">
      <c r="A326" s="1536">
        <f t="shared" si="9"/>
        <v>326</v>
      </c>
      <c r="B326" s="5"/>
      <c r="C326" s="5"/>
      <c r="H326" s="1237" t="s">
        <v>1403</v>
      </c>
    </row>
    <row r="327" spans="1:10" s="2" customFormat="1">
      <c r="A327" s="1536">
        <f t="shared" si="9"/>
        <v>327</v>
      </c>
      <c r="B327" s="5"/>
      <c r="C327" s="5"/>
      <c r="D327" s="929" t="s">
        <v>79</v>
      </c>
      <c r="E327" s="574" t="s">
        <v>804</v>
      </c>
      <c r="F327" s="591"/>
      <c r="G327" s="64"/>
      <c r="H327" s="65" t="s">
        <v>1381</v>
      </c>
      <c r="I327" s="65" t="s">
        <v>1381</v>
      </c>
      <c r="J327" s="65" t="s">
        <v>1381</v>
      </c>
    </row>
    <row r="328" spans="1:10" s="2" customFormat="1">
      <c r="A328" s="1536">
        <f t="shared" si="9"/>
        <v>328</v>
      </c>
      <c r="B328" s="5"/>
      <c r="C328" s="5"/>
      <c r="D328" s="929" t="s">
        <v>79</v>
      </c>
      <c r="E328" s="575" t="s">
        <v>805</v>
      </c>
      <c r="F328" s="566"/>
      <c r="G328" s="66"/>
      <c r="H328" s="67" t="s">
        <v>1381</v>
      </c>
      <c r="I328" s="67" t="s">
        <v>1381</v>
      </c>
      <c r="J328" s="67" t="s">
        <v>1381</v>
      </c>
    </row>
    <row r="329" spans="1:10" s="2" customFormat="1">
      <c r="A329" s="1536">
        <f t="shared" si="9"/>
        <v>329</v>
      </c>
      <c r="B329" s="5"/>
      <c r="C329" s="5"/>
      <c r="D329" s="929" t="s">
        <v>79</v>
      </c>
      <c r="E329" s="575" t="s">
        <v>751</v>
      </c>
      <c r="F329" s="566"/>
      <c r="G329" s="66"/>
      <c r="H329" s="67" t="s">
        <v>1381</v>
      </c>
      <c r="I329" s="67" t="s">
        <v>1381</v>
      </c>
      <c r="J329" s="67" t="s">
        <v>1381</v>
      </c>
    </row>
    <row r="330" spans="1:10" s="2" customFormat="1">
      <c r="A330" s="1536">
        <f t="shared" si="9"/>
        <v>330</v>
      </c>
      <c r="B330" s="5"/>
      <c r="C330" s="5"/>
      <c r="D330" s="929" t="s">
        <v>79</v>
      </c>
      <c r="E330" s="575" t="s">
        <v>752</v>
      </c>
      <c r="F330" s="566"/>
      <c r="G330" s="66"/>
      <c r="H330" s="67" t="s">
        <v>1381</v>
      </c>
      <c r="I330" s="67" t="s">
        <v>1381</v>
      </c>
      <c r="J330" s="67" t="s">
        <v>1381</v>
      </c>
    </row>
    <row r="331" spans="1:10" s="2" customFormat="1">
      <c r="A331" s="1536">
        <f t="shared" si="9"/>
        <v>331</v>
      </c>
      <c r="B331" s="5"/>
      <c r="C331" s="5"/>
      <c r="D331" s="929" t="s">
        <v>79</v>
      </c>
      <c r="E331" s="575" t="s">
        <v>754</v>
      </c>
      <c r="F331" s="566"/>
      <c r="G331" s="66"/>
      <c r="H331" s="67" t="s">
        <v>1381</v>
      </c>
      <c r="I331" s="67" t="s">
        <v>1381</v>
      </c>
      <c r="J331" s="67" t="s">
        <v>1381</v>
      </c>
    </row>
    <row r="332" spans="1:10" s="2" customFormat="1">
      <c r="A332" s="1536">
        <f t="shared" si="9"/>
        <v>332</v>
      </c>
      <c r="B332" s="5"/>
      <c r="C332" s="5"/>
      <c r="D332" s="929" t="s">
        <v>79</v>
      </c>
      <c r="E332" s="575" t="s">
        <v>806</v>
      </c>
      <c r="F332" s="566"/>
      <c r="G332" s="66"/>
      <c r="H332" s="67" t="s">
        <v>1381</v>
      </c>
      <c r="I332" s="67"/>
      <c r="J332" s="67"/>
    </row>
    <row r="333" spans="1:10" s="2" customFormat="1">
      <c r="A333" s="1536">
        <f t="shared" si="9"/>
        <v>333</v>
      </c>
      <c r="B333" s="5"/>
      <c r="C333" s="5"/>
      <c r="D333" s="929" t="s">
        <v>79</v>
      </c>
      <c r="E333" s="576" t="s">
        <v>807</v>
      </c>
      <c r="F333" s="566"/>
      <c r="G333" s="66"/>
      <c r="H333" s="67" t="s">
        <v>1381</v>
      </c>
      <c r="I333" s="67" t="s">
        <v>1381</v>
      </c>
      <c r="J333" s="67" t="s">
        <v>1381</v>
      </c>
    </row>
    <row r="334" spans="1:10" s="2" customFormat="1">
      <c r="A334" s="1536">
        <f t="shared" si="9"/>
        <v>334</v>
      </c>
      <c r="B334" s="5"/>
      <c r="C334" s="5"/>
      <c r="D334" s="929" t="s">
        <v>79</v>
      </c>
      <c r="E334" s="575" t="s">
        <v>755</v>
      </c>
      <c r="F334" s="566"/>
      <c r="G334" s="66"/>
      <c r="H334" s="67" t="s">
        <v>1381</v>
      </c>
      <c r="I334" s="67" t="s">
        <v>1381</v>
      </c>
      <c r="J334" s="67" t="s">
        <v>1381</v>
      </c>
    </row>
    <row r="335" spans="1:10" s="2" customFormat="1">
      <c r="A335" s="1536">
        <f t="shared" si="9"/>
        <v>335</v>
      </c>
      <c r="B335" s="5"/>
      <c r="C335" s="5"/>
      <c r="D335" s="929" t="s">
        <v>79</v>
      </c>
      <c r="E335" s="576" t="s">
        <v>808</v>
      </c>
      <c r="F335" s="566"/>
      <c r="G335" s="66"/>
      <c r="H335" s="67" t="s">
        <v>1381</v>
      </c>
      <c r="I335" s="67" t="s">
        <v>1381</v>
      </c>
      <c r="J335" s="67" t="s">
        <v>1381</v>
      </c>
    </row>
    <row r="336" spans="1:10" s="2" customFormat="1">
      <c r="A336" s="1536">
        <f t="shared" si="9"/>
        <v>336</v>
      </c>
      <c r="B336" s="5"/>
      <c r="C336" s="5"/>
      <c r="D336" s="929" t="s">
        <v>79</v>
      </c>
      <c r="E336" s="576" t="s">
        <v>809</v>
      </c>
      <c r="F336" s="566"/>
      <c r="G336" s="66"/>
      <c r="H336" s="67" t="s">
        <v>1381</v>
      </c>
      <c r="I336" s="67" t="s">
        <v>1381</v>
      </c>
      <c r="J336" s="67" t="s">
        <v>1381</v>
      </c>
    </row>
    <row r="337" spans="1:10" s="2" customFormat="1">
      <c r="A337" s="1536">
        <f t="shared" si="9"/>
        <v>337</v>
      </c>
      <c r="B337" s="5"/>
      <c r="C337" s="5"/>
      <c r="D337" s="929" t="s">
        <v>79</v>
      </c>
      <c r="E337" s="575" t="s">
        <v>810</v>
      </c>
      <c r="F337" s="566"/>
      <c r="G337" s="66"/>
      <c r="H337" s="67" t="s">
        <v>1381</v>
      </c>
      <c r="I337" s="67"/>
      <c r="J337" s="67"/>
    </row>
    <row r="338" spans="1:10" s="2" customFormat="1">
      <c r="A338" s="1536">
        <f t="shared" si="9"/>
        <v>338</v>
      </c>
      <c r="B338" s="5"/>
      <c r="C338" s="5"/>
      <c r="D338" s="929" t="s">
        <v>79</v>
      </c>
      <c r="E338" s="576" t="s">
        <v>807</v>
      </c>
      <c r="F338" s="566"/>
      <c r="G338" s="66"/>
      <c r="H338" s="67" t="s">
        <v>1381</v>
      </c>
      <c r="I338" s="67" t="s">
        <v>1381</v>
      </c>
      <c r="J338" s="67" t="s">
        <v>1381</v>
      </c>
    </row>
    <row r="339" spans="1:10" s="2" customFormat="1">
      <c r="A339" s="1536">
        <f t="shared" si="9"/>
        <v>339</v>
      </c>
      <c r="B339" s="5"/>
      <c r="C339" s="5"/>
      <c r="D339" s="929" t="s">
        <v>79</v>
      </c>
      <c r="E339" s="576" t="s">
        <v>757</v>
      </c>
      <c r="F339" s="566"/>
      <c r="G339" s="66"/>
      <c r="H339" s="67">
        <v>8635</v>
      </c>
      <c r="I339" s="67">
        <v>8746</v>
      </c>
      <c r="J339" s="67">
        <v>111</v>
      </c>
    </row>
    <row r="340" spans="1:10" s="2" customFormat="1">
      <c r="A340" s="1536">
        <f t="shared" si="9"/>
        <v>340</v>
      </c>
      <c r="B340" s="5"/>
      <c r="C340" s="5"/>
      <c r="D340" s="929" t="s">
        <v>79</v>
      </c>
      <c r="E340" s="576" t="s">
        <v>566</v>
      </c>
      <c r="F340" s="566"/>
      <c r="G340" s="66"/>
      <c r="H340" s="67">
        <v>2427275</v>
      </c>
      <c r="I340" s="67">
        <v>2427275</v>
      </c>
      <c r="J340" s="67" t="s">
        <v>1381</v>
      </c>
    </row>
    <row r="341" spans="1:10" s="2" customFormat="1">
      <c r="A341" s="1536">
        <f t="shared" si="9"/>
        <v>341</v>
      </c>
      <c r="B341" s="5"/>
      <c r="C341" s="5"/>
      <c r="D341" s="929" t="s">
        <v>79</v>
      </c>
      <c r="E341" s="576" t="s">
        <v>811</v>
      </c>
      <c r="F341" s="566"/>
      <c r="G341" s="66"/>
      <c r="H341" s="67" t="s">
        <v>1381</v>
      </c>
      <c r="I341" s="67" t="s">
        <v>1381</v>
      </c>
      <c r="J341" s="67" t="s">
        <v>1381</v>
      </c>
    </row>
    <row r="342" spans="1:10" s="2" customFormat="1">
      <c r="A342" s="1536">
        <f t="shared" si="9"/>
        <v>342</v>
      </c>
      <c r="B342" s="5"/>
      <c r="C342" s="5"/>
      <c r="D342" s="929" t="s">
        <v>79</v>
      </c>
      <c r="E342" s="575" t="s">
        <v>812</v>
      </c>
      <c r="F342" s="566"/>
      <c r="G342" s="66"/>
      <c r="H342" s="67">
        <v>11646721</v>
      </c>
      <c r="I342" s="67"/>
      <c r="J342" s="67"/>
    </row>
    <row r="343" spans="1:10" s="2" customFormat="1">
      <c r="A343" s="1536">
        <f t="shared" si="9"/>
        <v>343</v>
      </c>
      <c r="B343" s="5"/>
      <c r="C343" s="5"/>
      <c r="D343" s="929" t="s">
        <v>79</v>
      </c>
      <c r="E343" s="576" t="s">
        <v>813</v>
      </c>
      <c r="F343" s="566"/>
      <c r="G343" s="66"/>
      <c r="H343" s="67">
        <v>-32669</v>
      </c>
      <c r="I343" s="67" t="s">
        <v>1381</v>
      </c>
      <c r="J343" s="67"/>
    </row>
    <row r="344" spans="1:10" s="2" customFormat="1">
      <c r="A344" s="1536">
        <f t="shared" si="9"/>
        <v>344</v>
      </c>
      <c r="B344" s="5"/>
      <c r="C344" s="5"/>
      <c r="D344" s="929" t="s">
        <v>79</v>
      </c>
      <c r="E344" s="579" t="s">
        <v>814</v>
      </c>
      <c r="F344" s="566"/>
      <c r="G344" s="66"/>
      <c r="H344" s="67">
        <v>11614051</v>
      </c>
      <c r="I344" s="67">
        <v>11727859</v>
      </c>
      <c r="J344" s="67">
        <v>113807</v>
      </c>
    </row>
    <row r="345" spans="1:10" s="2" customFormat="1">
      <c r="A345" s="1536">
        <f t="shared" si="9"/>
        <v>345</v>
      </c>
      <c r="B345" s="5"/>
      <c r="C345" s="5"/>
      <c r="D345" s="929" t="s">
        <v>79</v>
      </c>
      <c r="E345" s="575" t="s">
        <v>767</v>
      </c>
      <c r="F345" s="566"/>
      <c r="G345" s="66"/>
      <c r="H345" s="67" t="s">
        <v>1381</v>
      </c>
      <c r="I345" s="67" t="s">
        <v>1381</v>
      </c>
      <c r="J345" s="67" t="s">
        <v>1381</v>
      </c>
    </row>
    <row r="346" spans="1:10" s="2" customFormat="1">
      <c r="A346" s="1536">
        <f t="shared" si="9"/>
        <v>346</v>
      </c>
      <c r="B346" s="5"/>
      <c r="C346" s="5"/>
      <c r="D346" s="929" t="s">
        <v>79</v>
      </c>
      <c r="E346" s="575" t="s">
        <v>815</v>
      </c>
      <c r="F346" s="566"/>
      <c r="G346" s="66"/>
      <c r="H346" s="67" t="s">
        <v>1381</v>
      </c>
      <c r="I346" s="67" t="s">
        <v>1381</v>
      </c>
      <c r="J346" s="67" t="s">
        <v>1381</v>
      </c>
    </row>
    <row r="347" spans="1:10" s="2" customFormat="1">
      <c r="A347" s="1536">
        <f t="shared" si="9"/>
        <v>347</v>
      </c>
      <c r="B347" s="5"/>
      <c r="C347" s="5"/>
      <c r="D347" s="929" t="s">
        <v>79</v>
      </c>
      <c r="E347" s="575" t="s">
        <v>816</v>
      </c>
      <c r="F347" s="566"/>
      <c r="G347" s="66"/>
      <c r="H347" s="67" t="s">
        <v>1381</v>
      </c>
      <c r="I347" s="67" t="s">
        <v>1381</v>
      </c>
      <c r="J347" s="67"/>
    </row>
    <row r="348" spans="1:10" s="2" customFormat="1">
      <c r="A348" s="1536">
        <f t="shared" si="9"/>
        <v>348</v>
      </c>
      <c r="B348" s="5"/>
      <c r="C348" s="5"/>
      <c r="D348" s="929" t="s">
        <v>79</v>
      </c>
      <c r="E348" s="576" t="s">
        <v>817</v>
      </c>
      <c r="F348" s="566"/>
      <c r="G348" s="66"/>
      <c r="H348" s="67" t="s">
        <v>1381</v>
      </c>
      <c r="I348" s="67"/>
      <c r="J348" s="67"/>
    </row>
    <row r="349" spans="1:10" s="2" customFormat="1">
      <c r="A349" s="1536">
        <f t="shared" si="9"/>
        <v>349</v>
      </c>
      <c r="B349" s="5"/>
      <c r="C349" s="5"/>
      <c r="D349" s="929" t="s">
        <v>79</v>
      </c>
      <c r="E349" s="579" t="s">
        <v>818</v>
      </c>
      <c r="F349" s="566"/>
      <c r="G349" s="66"/>
      <c r="H349" s="67" t="s">
        <v>1381</v>
      </c>
      <c r="I349" s="67"/>
      <c r="J349" s="67"/>
    </row>
    <row r="350" spans="1:10" s="2" customFormat="1">
      <c r="A350" s="1536">
        <f t="shared" si="9"/>
        <v>350</v>
      </c>
      <c r="B350" s="5"/>
      <c r="C350" s="5"/>
      <c r="D350" s="929" t="s">
        <v>79</v>
      </c>
      <c r="E350" s="579" t="s">
        <v>819</v>
      </c>
      <c r="F350" s="566"/>
      <c r="G350" s="66"/>
      <c r="H350" s="67" t="s">
        <v>1381</v>
      </c>
      <c r="I350" s="67"/>
      <c r="J350" s="67"/>
    </row>
    <row r="351" spans="1:10" s="2" customFormat="1">
      <c r="A351" s="1536">
        <f t="shared" si="9"/>
        <v>351</v>
      </c>
      <c r="B351" s="5"/>
      <c r="C351" s="5"/>
      <c r="D351" s="929" t="s">
        <v>79</v>
      </c>
      <c r="E351" s="579" t="s">
        <v>820</v>
      </c>
      <c r="F351" s="566"/>
      <c r="G351" s="66"/>
      <c r="H351" s="67" t="s">
        <v>1381</v>
      </c>
      <c r="I351" s="67" t="s">
        <v>1381</v>
      </c>
      <c r="J351" s="67" t="s">
        <v>1381</v>
      </c>
    </row>
    <row r="352" spans="1:10" s="2" customFormat="1">
      <c r="A352" s="1536">
        <f t="shared" si="9"/>
        <v>352</v>
      </c>
      <c r="B352" s="5"/>
      <c r="C352" s="5"/>
      <c r="D352" s="929" t="s">
        <v>79</v>
      </c>
      <c r="E352" s="576" t="s">
        <v>816</v>
      </c>
      <c r="F352" s="566"/>
      <c r="G352" s="66"/>
      <c r="H352" s="67" t="s">
        <v>1381</v>
      </c>
      <c r="I352" s="67" t="s">
        <v>1381</v>
      </c>
      <c r="J352" s="67" t="s">
        <v>1381</v>
      </c>
    </row>
    <row r="353" spans="1:10" s="2" customFormat="1">
      <c r="A353" s="1536">
        <f t="shared" si="9"/>
        <v>353</v>
      </c>
      <c r="B353" s="5"/>
      <c r="C353" s="5"/>
      <c r="D353" s="929" t="s">
        <v>79</v>
      </c>
      <c r="E353" s="593" t="s">
        <v>821</v>
      </c>
      <c r="F353" s="567"/>
      <c r="G353" s="68"/>
      <c r="H353" s="69" t="s">
        <v>1381</v>
      </c>
      <c r="I353" s="69" t="s">
        <v>1381</v>
      </c>
      <c r="J353" s="69" t="s">
        <v>1381</v>
      </c>
    </row>
    <row r="354" spans="1:10" s="2" customFormat="1">
      <c r="A354" s="1536">
        <f t="shared" si="9"/>
        <v>354</v>
      </c>
      <c r="B354" s="5"/>
      <c r="C354" s="5"/>
      <c r="D354" s="929" t="s">
        <v>79</v>
      </c>
      <c r="E354" s="595" t="s">
        <v>822</v>
      </c>
      <c r="F354" s="697"/>
      <c r="G354" s="120"/>
      <c r="H354" s="206">
        <v>14049962</v>
      </c>
      <c r="I354" s="206">
        <v>14163880</v>
      </c>
      <c r="J354" s="206">
        <v>113918</v>
      </c>
    </row>
    <row r="355" spans="1:10" s="2" customFormat="1">
      <c r="A355" s="1536">
        <f t="shared" si="9"/>
        <v>355</v>
      </c>
      <c r="B355" s="5"/>
      <c r="C355" s="5"/>
      <c r="D355" s="929" t="s">
        <v>79</v>
      </c>
      <c r="E355" s="574" t="s">
        <v>823</v>
      </c>
      <c r="F355" s="591"/>
      <c r="G355" s="64"/>
      <c r="H355" s="65">
        <v>14771202</v>
      </c>
      <c r="I355" s="65">
        <v>14771246</v>
      </c>
      <c r="J355" s="65">
        <v>43</v>
      </c>
    </row>
    <row r="356" spans="1:10" s="2" customFormat="1">
      <c r="A356" s="1536">
        <f t="shared" si="9"/>
        <v>356</v>
      </c>
      <c r="B356" s="5"/>
      <c r="C356" s="5"/>
      <c r="D356" s="929" t="s">
        <v>79</v>
      </c>
      <c r="E356" s="575" t="s">
        <v>824</v>
      </c>
      <c r="F356" s="566"/>
      <c r="G356" s="66"/>
      <c r="H356" s="67">
        <v>552959</v>
      </c>
      <c r="I356" s="67">
        <v>552959</v>
      </c>
      <c r="J356" s="67" t="s">
        <v>1381</v>
      </c>
    </row>
    <row r="357" spans="1:10" s="2" customFormat="1">
      <c r="A357" s="1536">
        <f t="shared" si="9"/>
        <v>357</v>
      </c>
      <c r="B357" s="5"/>
      <c r="C357" s="5"/>
      <c r="D357" s="929" t="s">
        <v>79</v>
      </c>
      <c r="E357" s="575" t="s">
        <v>567</v>
      </c>
      <c r="F357" s="566"/>
      <c r="G357" s="66"/>
      <c r="H357" s="67" t="s">
        <v>1381</v>
      </c>
      <c r="I357" s="67" t="s">
        <v>1381</v>
      </c>
      <c r="J357" s="67" t="s">
        <v>1381</v>
      </c>
    </row>
    <row r="358" spans="1:10" s="2" customFormat="1">
      <c r="A358" s="1536">
        <f t="shared" si="9"/>
        <v>358</v>
      </c>
      <c r="B358" s="5"/>
      <c r="C358" s="5"/>
      <c r="D358" s="929" t="s">
        <v>79</v>
      </c>
      <c r="E358" s="575" t="s">
        <v>825</v>
      </c>
      <c r="F358" s="566"/>
      <c r="G358" s="66"/>
      <c r="H358" s="67" t="s">
        <v>1381</v>
      </c>
      <c r="I358" s="67" t="s">
        <v>1381</v>
      </c>
      <c r="J358" s="67" t="s">
        <v>1381</v>
      </c>
    </row>
    <row r="359" spans="1:10" s="2" customFormat="1">
      <c r="A359" s="1536">
        <f t="shared" si="9"/>
        <v>359</v>
      </c>
      <c r="B359" s="5"/>
      <c r="C359" s="5"/>
      <c r="D359" s="929" t="s">
        <v>79</v>
      </c>
      <c r="E359" s="575" t="s">
        <v>826</v>
      </c>
      <c r="F359" s="566"/>
      <c r="G359" s="66"/>
      <c r="H359" s="67" t="s">
        <v>1381</v>
      </c>
      <c r="I359" s="67" t="s">
        <v>1381</v>
      </c>
      <c r="J359" s="67" t="s">
        <v>1381</v>
      </c>
    </row>
    <row r="360" spans="1:10" s="2" customFormat="1">
      <c r="A360" s="1536">
        <f t="shared" si="9"/>
        <v>360</v>
      </c>
      <c r="B360" s="5"/>
      <c r="C360" s="5"/>
      <c r="D360" s="929" t="s">
        <v>79</v>
      </c>
      <c r="E360" s="575" t="s">
        <v>781</v>
      </c>
      <c r="F360" s="566"/>
      <c r="G360" s="66"/>
      <c r="H360" s="67" t="s">
        <v>1381</v>
      </c>
      <c r="I360" s="67" t="s">
        <v>1381</v>
      </c>
      <c r="J360" s="67" t="s">
        <v>1381</v>
      </c>
    </row>
    <row r="361" spans="1:10" s="2" customFormat="1">
      <c r="A361" s="1536">
        <f t="shared" si="9"/>
        <v>361</v>
      </c>
      <c r="B361" s="5"/>
      <c r="C361" s="5"/>
      <c r="D361" s="929" t="s">
        <v>79</v>
      </c>
      <c r="E361" s="575" t="s">
        <v>827</v>
      </c>
      <c r="F361" s="566"/>
      <c r="G361" s="66"/>
      <c r="H361" s="67" t="s">
        <v>1381</v>
      </c>
      <c r="I361" s="67" t="s">
        <v>1381</v>
      </c>
      <c r="J361" s="67" t="s">
        <v>1381</v>
      </c>
    </row>
    <row r="362" spans="1:10" s="2" customFormat="1">
      <c r="A362" s="1536">
        <f t="shared" si="9"/>
        <v>362</v>
      </c>
      <c r="B362" s="5"/>
      <c r="C362" s="5"/>
      <c r="D362" s="929" t="s">
        <v>79</v>
      </c>
      <c r="E362" s="575" t="s">
        <v>828</v>
      </c>
      <c r="F362" s="566"/>
      <c r="G362" s="66"/>
      <c r="H362" s="67" t="s">
        <v>1381</v>
      </c>
      <c r="I362" s="67"/>
      <c r="J362" s="67"/>
    </row>
    <row r="363" spans="1:10" s="2" customFormat="1">
      <c r="A363" s="1536">
        <f t="shared" si="9"/>
        <v>363</v>
      </c>
      <c r="B363" s="5"/>
      <c r="C363" s="5"/>
      <c r="D363" s="929" t="s">
        <v>79</v>
      </c>
      <c r="E363" s="576" t="s">
        <v>829</v>
      </c>
      <c r="F363" s="566"/>
      <c r="G363" s="66"/>
      <c r="H363" s="67" t="s">
        <v>1381</v>
      </c>
      <c r="I363" s="67" t="s">
        <v>1381</v>
      </c>
      <c r="J363" s="67" t="s">
        <v>1381</v>
      </c>
    </row>
    <row r="364" spans="1:10" s="2" customFormat="1">
      <c r="A364" s="1536">
        <f t="shared" si="9"/>
        <v>364</v>
      </c>
      <c r="B364" s="5"/>
      <c r="C364" s="5"/>
      <c r="D364" s="929" t="s">
        <v>79</v>
      </c>
      <c r="E364" s="576" t="s">
        <v>807</v>
      </c>
      <c r="F364" s="566"/>
      <c r="G364" s="66"/>
      <c r="H364" s="67" t="s">
        <v>1381</v>
      </c>
      <c r="I364" s="67" t="s">
        <v>1381</v>
      </c>
      <c r="J364" s="67" t="s">
        <v>1381</v>
      </c>
    </row>
    <row r="365" spans="1:10" s="2" customFormat="1">
      <c r="A365" s="1536">
        <f t="shared" si="9"/>
        <v>365</v>
      </c>
      <c r="B365" s="5"/>
      <c r="C365" s="5"/>
      <c r="D365" s="929" t="s">
        <v>79</v>
      </c>
      <c r="E365" s="575" t="s">
        <v>830</v>
      </c>
      <c r="F365" s="566"/>
      <c r="G365" s="66"/>
      <c r="H365" s="67" t="s">
        <v>1381</v>
      </c>
      <c r="I365" s="67" t="s">
        <v>1381</v>
      </c>
      <c r="J365" s="67" t="s">
        <v>1381</v>
      </c>
    </row>
    <row r="366" spans="1:10" s="2" customFormat="1">
      <c r="A366" s="1536">
        <f t="shared" si="9"/>
        <v>366</v>
      </c>
      <c r="B366" s="5"/>
      <c r="C366" s="5"/>
      <c r="D366" s="929" t="s">
        <v>79</v>
      </c>
      <c r="E366" s="575" t="s">
        <v>767</v>
      </c>
      <c r="F366" s="566"/>
      <c r="G366" s="66"/>
      <c r="H366" s="67" t="s">
        <v>1381</v>
      </c>
      <c r="I366" s="67" t="s">
        <v>1381</v>
      </c>
      <c r="J366" s="67" t="s">
        <v>1381</v>
      </c>
    </row>
    <row r="367" spans="1:10" s="2" customFormat="1">
      <c r="A367" s="1536">
        <f t="shared" si="9"/>
        <v>367</v>
      </c>
      <c r="B367" s="5"/>
      <c r="C367" s="5"/>
      <c r="D367" s="929" t="s">
        <v>79</v>
      </c>
      <c r="E367" s="575" t="s">
        <v>570</v>
      </c>
      <c r="F367" s="566"/>
      <c r="G367" s="66"/>
      <c r="H367" s="67" t="s">
        <v>1381</v>
      </c>
      <c r="I367" s="67" t="s">
        <v>1381</v>
      </c>
      <c r="J367" s="67" t="s">
        <v>1381</v>
      </c>
    </row>
    <row r="368" spans="1:10" s="2" customFormat="1">
      <c r="A368" s="1536">
        <f t="shared" si="9"/>
        <v>368</v>
      </c>
      <c r="B368" s="5"/>
      <c r="C368" s="5"/>
      <c r="D368" s="929" t="s">
        <v>79</v>
      </c>
      <c r="E368" s="575" t="s">
        <v>571</v>
      </c>
      <c r="F368" s="566"/>
      <c r="G368" s="66"/>
      <c r="H368" s="67" t="s">
        <v>1381</v>
      </c>
      <c r="I368" s="67" t="s">
        <v>1381</v>
      </c>
      <c r="J368" s="67" t="s">
        <v>1381</v>
      </c>
    </row>
    <row r="369" spans="1:13" s="2" customFormat="1">
      <c r="A369" s="1536">
        <f t="shared" si="9"/>
        <v>369</v>
      </c>
      <c r="B369" s="5"/>
      <c r="C369" s="5"/>
      <c r="D369" s="929" t="s">
        <v>79</v>
      </c>
      <c r="E369" s="575" t="s">
        <v>831</v>
      </c>
      <c r="F369" s="566"/>
      <c r="G369" s="66"/>
      <c r="H369" s="67" t="s">
        <v>1381</v>
      </c>
      <c r="I369" s="67" t="s">
        <v>1381</v>
      </c>
      <c r="J369" s="67" t="s">
        <v>1381</v>
      </c>
    </row>
    <row r="370" spans="1:13" s="2" customFormat="1">
      <c r="A370" s="1536">
        <f t="shared" si="9"/>
        <v>370</v>
      </c>
      <c r="B370" s="5"/>
      <c r="C370" s="5"/>
      <c r="D370" s="929" t="s">
        <v>79</v>
      </c>
      <c r="E370" s="575" t="s">
        <v>832</v>
      </c>
      <c r="F370" s="566"/>
      <c r="G370" s="66"/>
      <c r="H370" s="67" t="s">
        <v>1381</v>
      </c>
      <c r="I370" s="67" t="s">
        <v>1381</v>
      </c>
      <c r="J370" s="67" t="s">
        <v>1381</v>
      </c>
    </row>
    <row r="371" spans="1:13" s="2" customFormat="1">
      <c r="A371" s="1536">
        <f t="shared" si="9"/>
        <v>371</v>
      </c>
      <c r="B371" s="5"/>
      <c r="C371" s="5"/>
      <c r="D371" s="929" t="s">
        <v>79</v>
      </c>
      <c r="E371" s="575" t="s">
        <v>833</v>
      </c>
      <c r="F371" s="566"/>
      <c r="G371" s="66"/>
      <c r="H371" s="67" t="s">
        <v>1381</v>
      </c>
      <c r="I371" s="67"/>
      <c r="J371" s="67"/>
    </row>
    <row r="372" spans="1:13" s="2" customFormat="1">
      <c r="A372" s="1536">
        <f t="shared" si="9"/>
        <v>372</v>
      </c>
      <c r="B372" s="5"/>
      <c r="C372" s="5"/>
      <c r="D372" s="929" t="s">
        <v>79</v>
      </c>
      <c r="E372" s="587" t="s">
        <v>834</v>
      </c>
      <c r="F372" s="566"/>
      <c r="G372" s="66"/>
      <c r="H372" s="67" t="s">
        <v>1381</v>
      </c>
      <c r="I372" s="67" t="s">
        <v>1381</v>
      </c>
      <c r="J372" s="67" t="s">
        <v>1381</v>
      </c>
    </row>
    <row r="373" spans="1:13" s="2" customFormat="1">
      <c r="A373" s="1536">
        <f t="shared" si="9"/>
        <v>373</v>
      </c>
      <c r="B373" s="5"/>
      <c r="C373" s="5"/>
      <c r="D373" s="929" t="s">
        <v>79</v>
      </c>
      <c r="E373" s="598" t="s">
        <v>821</v>
      </c>
      <c r="F373" s="567"/>
      <c r="G373" s="68"/>
      <c r="H373" s="69" t="s">
        <v>1381</v>
      </c>
      <c r="I373" s="69" t="s">
        <v>1381</v>
      </c>
      <c r="J373" s="69" t="s">
        <v>1381</v>
      </c>
    </row>
    <row r="374" spans="1:13" s="2" customFormat="1">
      <c r="A374" s="1536">
        <f t="shared" si="9"/>
        <v>374</v>
      </c>
      <c r="B374" s="5"/>
      <c r="C374" s="5"/>
      <c r="D374" s="929" t="s">
        <v>79</v>
      </c>
      <c r="E374" s="595" t="s">
        <v>835</v>
      </c>
      <c r="F374" s="697"/>
      <c r="G374" s="120"/>
      <c r="H374" s="206">
        <v>15324161</v>
      </c>
      <c r="I374" s="206">
        <v>15324205</v>
      </c>
      <c r="J374" s="206">
        <v>43</v>
      </c>
    </row>
    <row r="375" spans="1:13" s="2" customFormat="1">
      <c r="A375" s="1536">
        <f t="shared" si="9"/>
        <v>375</v>
      </c>
      <c r="B375" s="5"/>
      <c r="C375" s="5"/>
      <c r="D375" s="929" t="s">
        <v>79</v>
      </c>
      <c r="E375" s="574" t="s">
        <v>821</v>
      </c>
      <c r="F375" s="591"/>
      <c r="G375" s="64"/>
      <c r="H375" s="65" t="s">
        <v>79</v>
      </c>
      <c r="I375" s="65"/>
      <c r="J375" s="65"/>
    </row>
    <row r="376" spans="1:13" s="2" customFormat="1">
      <c r="A376" s="1536">
        <f t="shared" si="9"/>
        <v>376</v>
      </c>
      <c r="B376" s="5"/>
      <c r="C376" s="5"/>
      <c r="D376" s="929" t="s">
        <v>79</v>
      </c>
      <c r="E376" s="587" t="s">
        <v>836</v>
      </c>
      <c r="F376" s="566"/>
      <c r="G376" s="66"/>
      <c r="H376" s="67">
        <v>2411</v>
      </c>
      <c r="I376" s="67">
        <v>2411</v>
      </c>
      <c r="J376" s="67" t="s">
        <v>1381</v>
      </c>
    </row>
    <row r="377" spans="1:13" s="2" customFormat="1">
      <c r="A377" s="1536">
        <f t="shared" si="9"/>
        <v>377</v>
      </c>
      <c r="B377" s="5"/>
      <c r="C377" s="5"/>
      <c r="D377" s="929" t="s">
        <v>79</v>
      </c>
      <c r="E377" s="608" t="s">
        <v>837</v>
      </c>
      <c r="F377" s="567"/>
      <c r="G377" s="68"/>
      <c r="H377" s="69">
        <v>2341</v>
      </c>
      <c r="I377" s="69">
        <v>2341</v>
      </c>
      <c r="J377" s="69" t="s">
        <v>1381</v>
      </c>
    </row>
    <row r="378" spans="1:13" s="2" customFormat="1">
      <c r="A378" s="1536">
        <f t="shared" si="9"/>
        <v>378</v>
      </c>
      <c r="B378" s="5"/>
      <c r="C378" s="5"/>
      <c r="D378" s="929" t="s">
        <v>79</v>
      </c>
      <c r="E378" s="930" t="s">
        <v>838</v>
      </c>
      <c r="F378" s="697"/>
      <c r="G378" s="120"/>
      <c r="H378" s="206">
        <v>4752</v>
      </c>
      <c r="I378" s="206">
        <v>4752</v>
      </c>
      <c r="J378" s="206" t="s">
        <v>1381</v>
      </c>
    </row>
    <row r="379" spans="1:13">
      <c r="A379" s="1536">
        <f t="shared" si="9"/>
        <v>379</v>
      </c>
      <c r="B379" s="5"/>
      <c r="C379" s="5"/>
    </row>
    <row r="380" spans="1:13" ht="13.5" customHeight="1">
      <c r="A380" s="1536">
        <f t="shared" si="9"/>
        <v>380</v>
      </c>
      <c r="B380" s="5"/>
      <c r="C380" s="5"/>
      <c r="E380" s="1590" t="s">
        <v>788</v>
      </c>
      <c r="F380" s="1591"/>
      <c r="G380" s="931">
        <v>202303</v>
      </c>
      <c r="H380" s="493"/>
      <c r="I380" s="493"/>
      <c r="J380" s="493"/>
      <c r="K380" s="493"/>
      <c r="L380" s="493"/>
      <c r="M380" s="493"/>
    </row>
    <row r="381" spans="1:13" ht="13.5" customHeight="1">
      <c r="A381" s="1536">
        <f t="shared" si="9"/>
        <v>381</v>
      </c>
      <c r="B381" s="5"/>
      <c r="C381" s="5"/>
      <c r="E381" s="1590"/>
      <c r="F381" s="1591"/>
      <c r="G381" s="932" t="s">
        <v>1380</v>
      </c>
      <c r="H381" s="493"/>
      <c r="I381" s="493"/>
      <c r="J381" s="493"/>
      <c r="K381" s="493"/>
      <c r="L381" s="493"/>
      <c r="M381" s="493"/>
    </row>
    <row r="382" spans="1:13">
      <c r="A382" s="1536">
        <f t="shared" si="9"/>
        <v>382</v>
      </c>
      <c r="B382" s="5"/>
      <c r="C382" s="5"/>
      <c r="E382" s="493"/>
      <c r="F382" s="493"/>
      <c r="G382" s="493"/>
      <c r="J382" s="903" t="s">
        <v>52</v>
      </c>
    </row>
    <row r="383" spans="1:13">
      <c r="A383" s="1536">
        <f t="shared" si="9"/>
        <v>383</v>
      </c>
      <c r="B383" s="5"/>
      <c r="C383" s="5"/>
      <c r="E383" s="933"/>
      <c r="F383" s="933"/>
      <c r="G383" s="933"/>
      <c r="H383" s="1211" t="s">
        <v>800</v>
      </c>
      <c r="I383" s="1211" t="s">
        <v>801</v>
      </c>
      <c r="J383" s="1211" t="s">
        <v>802</v>
      </c>
    </row>
    <row r="384" spans="1:13">
      <c r="A384" s="1536">
        <f t="shared" si="9"/>
        <v>384</v>
      </c>
      <c r="B384" s="5"/>
      <c r="C384" s="5"/>
      <c r="E384" s="934"/>
      <c r="F384" s="934"/>
      <c r="G384" s="934"/>
      <c r="H384" s="1212" t="s">
        <v>803</v>
      </c>
      <c r="I384" s="1213"/>
      <c r="J384" s="1213"/>
    </row>
    <row r="385" spans="1:10">
      <c r="A385" s="1536">
        <f t="shared" si="9"/>
        <v>385</v>
      </c>
      <c r="B385" s="5"/>
      <c r="C385" s="5"/>
      <c r="H385" s="2" t="s">
        <v>1403</v>
      </c>
    </row>
    <row r="386" spans="1:10" s="2" customFormat="1" ht="12">
      <c r="A386" s="1536">
        <f t="shared" si="9"/>
        <v>386</v>
      </c>
      <c r="B386" s="929"/>
      <c r="C386" s="929"/>
      <c r="D386" s="929" t="s">
        <v>79</v>
      </c>
      <c r="E386" s="574" t="s">
        <v>804</v>
      </c>
      <c r="F386" s="631"/>
      <c r="G386" s="64"/>
      <c r="H386" s="390" t="s">
        <v>1381</v>
      </c>
      <c r="I386" s="390" t="s">
        <v>1381</v>
      </c>
      <c r="J386" s="390" t="s">
        <v>1381</v>
      </c>
    </row>
    <row r="387" spans="1:10" s="2" customFormat="1" ht="12">
      <c r="A387" s="1536">
        <f t="shared" si="9"/>
        <v>387</v>
      </c>
      <c r="B387" s="929"/>
      <c r="C387" s="929"/>
      <c r="D387" s="929" t="s">
        <v>79</v>
      </c>
      <c r="E387" s="575" t="s">
        <v>805</v>
      </c>
      <c r="F387" s="865"/>
      <c r="G387" s="66"/>
      <c r="H387" s="391" t="s">
        <v>1381</v>
      </c>
      <c r="I387" s="391" t="s">
        <v>1381</v>
      </c>
      <c r="J387" s="391" t="s">
        <v>1381</v>
      </c>
    </row>
    <row r="388" spans="1:10" s="2" customFormat="1" ht="12">
      <c r="A388" s="1536">
        <f t="shared" ref="A388:A444" si="10">A387+1</f>
        <v>388</v>
      </c>
      <c r="B388" s="929"/>
      <c r="C388" s="929"/>
      <c r="D388" s="929" t="s">
        <v>79</v>
      </c>
      <c r="E388" s="575" t="s">
        <v>751</v>
      </c>
      <c r="F388" s="865"/>
      <c r="G388" s="66"/>
      <c r="H388" s="391" t="s">
        <v>1381</v>
      </c>
      <c r="I388" s="391" t="s">
        <v>1381</v>
      </c>
      <c r="J388" s="391" t="s">
        <v>1381</v>
      </c>
    </row>
    <row r="389" spans="1:10" s="2" customFormat="1" ht="12">
      <c r="A389" s="1536">
        <f t="shared" si="10"/>
        <v>389</v>
      </c>
      <c r="B389" s="929"/>
      <c r="C389" s="929"/>
      <c r="D389" s="929" t="s">
        <v>79</v>
      </c>
      <c r="E389" s="575" t="s">
        <v>752</v>
      </c>
      <c r="F389" s="865"/>
      <c r="G389" s="66"/>
      <c r="H389" s="391" t="s">
        <v>1381</v>
      </c>
      <c r="I389" s="391" t="s">
        <v>1381</v>
      </c>
      <c r="J389" s="391" t="s">
        <v>1381</v>
      </c>
    </row>
    <row r="390" spans="1:10" s="2" customFormat="1" ht="12">
      <c r="A390" s="1536">
        <f t="shared" si="10"/>
        <v>390</v>
      </c>
      <c r="B390" s="929"/>
      <c r="C390" s="929"/>
      <c r="D390" s="929" t="s">
        <v>79</v>
      </c>
      <c r="E390" s="575" t="s">
        <v>754</v>
      </c>
      <c r="F390" s="865"/>
      <c r="G390" s="66"/>
      <c r="H390" s="391" t="s">
        <v>1381</v>
      </c>
      <c r="I390" s="391" t="s">
        <v>1381</v>
      </c>
      <c r="J390" s="391" t="s">
        <v>1381</v>
      </c>
    </row>
    <row r="391" spans="1:10" s="2" customFormat="1" ht="12">
      <c r="A391" s="1536">
        <f t="shared" si="10"/>
        <v>391</v>
      </c>
      <c r="B391" s="929"/>
      <c r="C391" s="929"/>
      <c r="D391" s="929" t="s">
        <v>79</v>
      </c>
      <c r="E391" s="575" t="s">
        <v>806</v>
      </c>
      <c r="F391" s="865"/>
      <c r="G391" s="66"/>
      <c r="H391" s="391" t="s">
        <v>1381</v>
      </c>
      <c r="I391" s="391"/>
      <c r="J391" s="391"/>
    </row>
    <row r="392" spans="1:10" s="2" customFormat="1" ht="12">
      <c r="A392" s="1536">
        <f t="shared" si="10"/>
        <v>392</v>
      </c>
      <c r="B392" s="929"/>
      <c r="C392" s="929"/>
      <c r="D392" s="929" t="s">
        <v>79</v>
      </c>
      <c r="E392" s="576" t="s">
        <v>807</v>
      </c>
      <c r="F392" s="865"/>
      <c r="G392" s="66"/>
      <c r="H392" s="391" t="s">
        <v>1381</v>
      </c>
      <c r="I392" s="391" t="s">
        <v>1381</v>
      </c>
      <c r="J392" s="391" t="s">
        <v>1381</v>
      </c>
    </row>
    <row r="393" spans="1:10" s="2" customFormat="1" ht="12">
      <c r="A393" s="1536">
        <f t="shared" si="10"/>
        <v>393</v>
      </c>
      <c r="B393" s="929"/>
      <c r="C393" s="929"/>
      <c r="D393" s="929" t="s">
        <v>79</v>
      </c>
      <c r="E393" s="575" t="s">
        <v>755</v>
      </c>
      <c r="F393" s="865"/>
      <c r="G393" s="66"/>
      <c r="H393" s="391" t="s">
        <v>1381</v>
      </c>
      <c r="I393" s="391" t="s">
        <v>1381</v>
      </c>
      <c r="J393" s="391" t="s">
        <v>1381</v>
      </c>
    </row>
    <row r="394" spans="1:10" s="2" customFormat="1" ht="12">
      <c r="A394" s="1536">
        <f t="shared" si="10"/>
        <v>394</v>
      </c>
      <c r="B394" s="929"/>
      <c r="C394" s="929"/>
      <c r="D394" s="929" t="s">
        <v>79</v>
      </c>
      <c r="E394" s="576" t="s">
        <v>808</v>
      </c>
      <c r="F394" s="865"/>
      <c r="G394" s="66"/>
      <c r="H394" s="391" t="s">
        <v>1381</v>
      </c>
      <c r="I394" s="391" t="s">
        <v>1381</v>
      </c>
      <c r="J394" s="391" t="s">
        <v>1381</v>
      </c>
    </row>
    <row r="395" spans="1:10" s="2" customFormat="1" ht="12">
      <c r="A395" s="1536">
        <f t="shared" si="10"/>
        <v>395</v>
      </c>
      <c r="B395" s="929"/>
      <c r="C395" s="929"/>
      <c r="D395" s="929" t="s">
        <v>79</v>
      </c>
      <c r="E395" s="576" t="s">
        <v>809</v>
      </c>
      <c r="F395" s="865"/>
      <c r="G395" s="66"/>
      <c r="H395" s="391" t="s">
        <v>1381</v>
      </c>
      <c r="I395" s="391" t="s">
        <v>1381</v>
      </c>
      <c r="J395" s="391" t="s">
        <v>1381</v>
      </c>
    </row>
    <row r="396" spans="1:10" s="2" customFormat="1" ht="12">
      <c r="A396" s="1536">
        <f t="shared" si="10"/>
        <v>396</v>
      </c>
      <c r="B396" s="929"/>
      <c r="C396" s="929"/>
      <c r="D396" s="929" t="s">
        <v>79</v>
      </c>
      <c r="E396" s="575" t="s">
        <v>810</v>
      </c>
      <c r="F396" s="865"/>
      <c r="G396" s="66"/>
      <c r="H396" s="391" t="s">
        <v>1381</v>
      </c>
      <c r="I396" s="391"/>
      <c r="J396" s="391"/>
    </row>
    <row r="397" spans="1:10" s="2" customFormat="1" ht="12">
      <c r="A397" s="1536">
        <f t="shared" si="10"/>
        <v>397</v>
      </c>
      <c r="B397" s="929"/>
      <c r="C397" s="929"/>
      <c r="D397" s="929" t="s">
        <v>79</v>
      </c>
      <c r="E397" s="576" t="s">
        <v>807</v>
      </c>
      <c r="F397" s="865"/>
      <c r="G397" s="66"/>
      <c r="H397" s="391" t="s">
        <v>1381</v>
      </c>
      <c r="I397" s="391" t="s">
        <v>1381</v>
      </c>
      <c r="J397" s="391" t="s">
        <v>1381</v>
      </c>
    </row>
    <row r="398" spans="1:10" s="2" customFormat="1" ht="12">
      <c r="A398" s="1536">
        <f t="shared" si="10"/>
        <v>398</v>
      </c>
      <c r="B398" s="929"/>
      <c r="C398" s="929"/>
      <c r="D398" s="929" t="s">
        <v>79</v>
      </c>
      <c r="E398" s="576" t="s">
        <v>757</v>
      </c>
      <c r="F398" s="865"/>
      <c r="G398" s="66"/>
      <c r="H398" s="391">
        <v>9385</v>
      </c>
      <c r="I398" s="391">
        <v>9204</v>
      </c>
      <c r="J398" s="391">
        <v>-181</v>
      </c>
    </row>
    <row r="399" spans="1:10" s="2" customFormat="1" ht="12">
      <c r="A399" s="1536">
        <f t="shared" si="10"/>
        <v>399</v>
      </c>
      <c r="B399" s="929"/>
      <c r="C399" s="929"/>
      <c r="D399" s="929" t="s">
        <v>79</v>
      </c>
      <c r="E399" s="576" t="s">
        <v>566</v>
      </c>
      <c r="F399" s="865"/>
      <c r="G399" s="66"/>
      <c r="H399" s="391">
        <v>2511774</v>
      </c>
      <c r="I399" s="391">
        <v>2511774</v>
      </c>
      <c r="J399" s="391" t="s">
        <v>1381</v>
      </c>
    </row>
    <row r="400" spans="1:10" s="2" customFormat="1" ht="12">
      <c r="A400" s="1536">
        <f t="shared" si="10"/>
        <v>400</v>
      </c>
      <c r="B400" s="929"/>
      <c r="C400" s="929"/>
      <c r="D400" s="929" t="s">
        <v>79</v>
      </c>
      <c r="E400" s="576" t="s">
        <v>811</v>
      </c>
      <c r="F400" s="865"/>
      <c r="G400" s="66"/>
      <c r="H400" s="391" t="s">
        <v>1381</v>
      </c>
      <c r="I400" s="391" t="s">
        <v>1381</v>
      </c>
      <c r="J400" s="391" t="s">
        <v>1381</v>
      </c>
    </row>
    <row r="401" spans="1:10" s="2" customFormat="1" ht="12">
      <c r="A401" s="1536">
        <f t="shared" si="10"/>
        <v>401</v>
      </c>
      <c r="B401" s="929"/>
      <c r="C401" s="929"/>
      <c r="D401" s="929" t="s">
        <v>79</v>
      </c>
      <c r="E401" s="575" t="s">
        <v>812</v>
      </c>
      <c r="F401" s="865"/>
      <c r="G401" s="66"/>
      <c r="H401" s="391">
        <v>12107066</v>
      </c>
      <c r="I401" s="391"/>
      <c r="J401" s="391"/>
    </row>
    <row r="402" spans="1:10" s="2" customFormat="1" ht="12">
      <c r="A402" s="1536">
        <f t="shared" si="10"/>
        <v>402</v>
      </c>
      <c r="B402" s="929"/>
      <c r="C402" s="929"/>
      <c r="D402" s="929" t="s">
        <v>79</v>
      </c>
      <c r="E402" s="576" t="s">
        <v>813</v>
      </c>
      <c r="F402" s="865"/>
      <c r="G402" s="66"/>
      <c r="H402" s="391">
        <v>-30110</v>
      </c>
      <c r="I402" s="391" t="s">
        <v>1381</v>
      </c>
      <c r="J402" s="391"/>
    </row>
    <row r="403" spans="1:10" s="2" customFormat="1" ht="12">
      <c r="A403" s="1536">
        <f t="shared" si="10"/>
        <v>403</v>
      </c>
      <c r="B403" s="929"/>
      <c r="C403" s="929"/>
      <c r="D403" s="929" t="s">
        <v>79</v>
      </c>
      <c r="E403" s="579" t="s">
        <v>814</v>
      </c>
      <c r="F403" s="865"/>
      <c r="G403" s="66"/>
      <c r="H403" s="391">
        <v>12076956</v>
      </c>
      <c r="I403" s="391">
        <v>12159094</v>
      </c>
      <c r="J403" s="391">
        <v>82138</v>
      </c>
    </row>
    <row r="404" spans="1:10" s="2" customFormat="1" ht="12">
      <c r="A404" s="1536">
        <f t="shared" si="10"/>
        <v>404</v>
      </c>
      <c r="B404" s="929"/>
      <c r="C404" s="929"/>
      <c r="D404" s="929" t="s">
        <v>79</v>
      </c>
      <c r="E404" s="575" t="s">
        <v>767</v>
      </c>
      <c r="F404" s="865"/>
      <c r="G404" s="66"/>
      <c r="H404" s="391" t="s">
        <v>1381</v>
      </c>
      <c r="I404" s="391" t="s">
        <v>1381</v>
      </c>
      <c r="J404" s="391" t="s">
        <v>1381</v>
      </c>
    </row>
    <row r="405" spans="1:10" s="2" customFormat="1" ht="12">
      <c r="A405" s="1536">
        <f t="shared" si="10"/>
        <v>405</v>
      </c>
      <c r="B405" s="929"/>
      <c r="C405" s="929"/>
      <c r="D405" s="929" t="s">
        <v>79</v>
      </c>
      <c r="E405" s="575" t="s">
        <v>815</v>
      </c>
      <c r="F405" s="865"/>
      <c r="G405" s="66"/>
      <c r="H405" s="391" t="s">
        <v>1381</v>
      </c>
      <c r="I405" s="391" t="s">
        <v>1381</v>
      </c>
      <c r="J405" s="391" t="s">
        <v>1381</v>
      </c>
    </row>
    <row r="406" spans="1:10" s="2" customFormat="1" ht="12">
      <c r="A406" s="1536">
        <f t="shared" si="10"/>
        <v>406</v>
      </c>
      <c r="B406" s="929"/>
      <c r="C406" s="929"/>
      <c r="D406" s="929" t="s">
        <v>79</v>
      </c>
      <c r="E406" s="575" t="s">
        <v>816</v>
      </c>
      <c r="F406" s="865"/>
      <c r="G406" s="66"/>
      <c r="H406" s="391" t="s">
        <v>1381</v>
      </c>
      <c r="I406" s="391" t="s">
        <v>1381</v>
      </c>
      <c r="J406" s="391"/>
    </row>
    <row r="407" spans="1:10" s="2" customFormat="1" ht="12">
      <c r="A407" s="1536">
        <f t="shared" si="10"/>
        <v>407</v>
      </c>
      <c r="B407" s="929"/>
      <c r="C407" s="929"/>
      <c r="D407" s="929" t="s">
        <v>79</v>
      </c>
      <c r="E407" s="576" t="s">
        <v>817</v>
      </c>
      <c r="F407" s="865"/>
      <c r="G407" s="66"/>
      <c r="H407" s="391" t="s">
        <v>1381</v>
      </c>
      <c r="I407" s="391"/>
      <c r="J407" s="391"/>
    </row>
    <row r="408" spans="1:10" s="2" customFormat="1" ht="12">
      <c r="A408" s="1536">
        <f t="shared" si="10"/>
        <v>408</v>
      </c>
      <c r="B408" s="929"/>
      <c r="C408" s="929"/>
      <c r="D408" s="929" t="s">
        <v>79</v>
      </c>
      <c r="E408" s="579" t="s">
        <v>818</v>
      </c>
      <c r="F408" s="865"/>
      <c r="G408" s="66"/>
      <c r="H408" s="391" t="s">
        <v>1381</v>
      </c>
      <c r="I408" s="391"/>
      <c r="J408" s="391"/>
    </row>
    <row r="409" spans="1:10" s="2" customFormat="1" ht="12">
      <c r="A409" s="1536">
        <f t="shared" si="10"/>
        <v>409</v>
      </c>
      <c r="B409" s="929"/>
      <c r="C409" s="929"/>
      <c r="D409" s="929" t="s">
        <v>79</v>
      </c>
      <c r="E409" s="579" t="s">
        <v>819</v>
      </c>
      <c r="F409" s="865"/>
      <c r="G409" s="66"/>
      <c r="H409" s="391" t="s">
        <v>1381</v>
      </c>
      <c r="I409" s="391"/>
      <c r="J409" s="391"/>
    </row>
    <row r="410" spans="1:10" s="2" customFormat="1" ht="12">
      <c r="A410" s="1536">
        <f t="shared" si="10"/>
        <v>410</v>
      </c>
      <c r="B410" s="929"/>
      <c r="C410" s="929"/>
      <c r="D410" s="929" t="s">
        <v>79</v>
      </c>
      <c r="E410" s="579" t="s">
        <v>820</v>
      </c>
      <c r="F410" s="865"/>
      <c r="G410" s="66"/>
      <c r="H410" s="391" t="s">
        <v>1381</v>
      </c>
      <c r="I410" s="391" t="s">
        <v>1381</v>
      </c>
      <c r="J410" s="391" t="s">
        <v>1381</v>
      </c>
    </row>
    <row r="411" spans="1:10" s="2" customFormat="1" ht="12">
      <c r="A411" s="1536">
        <f t="shared" si="10"/>
        <v>411</v>
      </c>
      <c r="B411" s="929"/>
      <c r="C411" s="929"/>
      <c r="D411" s="929" t="s">
        <v>79</v>
      </c>
      <c r="E411" s="576" t="s">
        <v>816</v>
      </c>
      <c r="F411" s="865"/>
      <c r="G411" s="66"/>
      <c r="H411" s="391" t="s">
        <v>1381</v>
      </c>
      <c r="I411" s="391" t="s">
        <v>1381</v>
      </c>
      <c r="J411" s="391" t="s">
        <v>1381</v>
      </c>
    </row>
    <row r="412" spans="1:10" s="2" customFormat="1" ht="12">
      <c r="A412" s="1536">
        <f t="shared" si="10"/>
        <v>412</v>
      </c>
      <c r="B412" s="929"/>
      <c r="C412" s="929"/>
      <c r="D412" s="929" t="s">
        <v>79</v>
      </c>
      <c r="E412" s="593" t="s">
        <v>821</v>
      </c>
      <c r="F412" s="857"/>
      <c r="G412" s="68"/>
      <c r="H412" s="394" t="s">
        <v>1381</v>
      </c>
      <c r="I412" s="394" t="s">
        <v>1381</v>
      </c>
      <c r="J412" s="394" t="s">
        <v>1381</v>
      </c>
    </row>
    <row r="413" spans="1:10" s="2" customFormat="1" ht="12">
      <c r="A413" s="1536">
        <f t="shared" si="10"/>
        <v>413</v>
      </c>
      <c r="B413" s="929"/>
      <c r="C413" s="929"/>
      <c r="D413" s="929" t="s">
        <v>79</v>
      </c>
      <c r="E413" s="595" t="s">
        <v>822</v>
      </c>
      <c r="F413" s="868"/>
      <c r="G413" s="120"/>
      <c r="H413" s="397">
        <v>14598116</v>
      </c>
      <c r="I413" s="397">
        <v>14680073</v>
      </c>
      <c r="J413" s="397">
        <v>81956</v>
      </c>
    </row>
    <row r="414" spans="1:10" s="2" customFormat="1" ht="12">
      <c r="A414" s="1536">
        <f t="shared" si="10"/>
        <v>414</v>
      </c>
      <c r="B414" s="929"/>
      <c r="C414" s="929"/>
      <c r="D414" s="929" t="s">
        <v>79</v>
      </c>
      <c r="E414" s="574" t="s">
        <v>823</v>
      </c>
      <c r="F414" s="631"/>
      <c r="G414" s="64"/>
      <c r="H414" s="390">
        <v>15408192</v>
      </c>
      <c r="I414" s="390">
        <v>15408214</v>
      </c>
      <c r="J414" s="390">
        <v>21</v>
      </c>
    </row>
    <row r="415" spans="1:10" s="2" customFormat="1" ht="12">
      <c r="A415" s="1536">
        <f t="shared" si="10"/>
        <v>415</v>
      </c>
      <c r="B415" s="929"/>
      <c r="C415" s="929"/>
      <c r="D415" s="929" t="s">
        <v>79</v>
      </c>
      <c r="E415" s="575" t="s">
        <v>824</v>
      </c>
      <c r="F415" s="865"/>
      <c r="G415" s="66"/>
      <c r="H415" s="391">
        <v>495748</v>
      </c>
      <c r="I415" s="391">
        <v>495748</v>
      </c>
      <c r="J415" s="391" t="s">
        <v>1381</v>
      </c>
    </row>
    <row r="416" spans="1:10" s="2" customFormat="1" ht="12">
      <c r="A416" s="1536">
        <f t="shared" si="10"/>
        <v>416</v>
      </c>
      <c r="B416" s="929"/>
      <c r="C416" s="929"/>
      <c r="D416" s="929" t="s">
        <v>79</v>
      </c>
      <c r="E416" s="575" t="s">
        <v>567</v>
      </c>
      <c r="F416" s="865"/>
      <c r="G416" s="66"/>
      <c r="H416" s="391" t="s">
        <v>1381</v>
      </c>
      <c r="I416" s="391" t="s">
        <v>1381</v>
      </c>
      <c r="J416" s="391" t="s">
        <v>1381</v>
      </c>
    </row>
    <row r="417" spans="1:10" s="2" customFormat="1" ht="12">
      <c r="A417" s="1536">
        <f t="shared" si="10"/>
        <v>417</v>
      </c>
      <c r="B417" s="929"/>
      <c r="C417" s="929"/>
      <c r="D417" s="929" t="s">
        <v>79</v>
      </c>
      <c r="E417" s="575" t="s">
        <v>825</v>
      </c>
      <c r="F417" s="865"/>
      <c r="G417" s="66"/>
      <c r="H417" s="391" t="s">
        <v>1381</v>
      </c>
      <c r="I417" s="391" t="s">
        <v>1381</v>
      </c>
      <c r="J417" s="391" t="s">
        <v>1381</v>
      </c>
    </row>
    <row r="418" spans="1:10" s="2" customFormat="1" ht="12">
      <c r="A418" s="1536">
        <f t="shared" si="10"/>
        <v>418</v>
      </c>
      <c r="B418" s="929"/>
      <c r="C418" s="929"/>
      <c r="D418" s="929" t="s">
        <v>79</v>
      </c>
      <c r="E418" s="575" t="s">
        <v>826</v>
      </c>
      <c r="F418" s="865"/>
      <c r="G418" s="66"/>
      <c r="H418" s="391" t="s">
        <v>1381</v>
      </c>
      <c r="I418" s="391" t="s">
        <v>1381</v>
      </c>
      <c r="J418" s="391" t="s">
        <v>1381</v>
      </c>
    </row>
    <row r="419" spans="1:10" s="2" customFormat="1" ht="12">
      <c r="A419" s="1536">
        <f t="shared" si="10"/>
        <v>419</v>
      </c>
      <c r="B419" s="929"/>
      <c r="C419" s="929"/>
      <c r="D419" s="929" t="s">
        <v>79</v>
      </c>
      <c r="E419" s="575" t="s">
        <v>781</v>
      </c>
      <c r="F419" s="865"/>
      <c r="G419" s="66"/>
      <c r="H419" s="391" t="s">
        <v>1381</v>
      </c>
      <c r="I419" s="391" t="s">
        <v>1381</v>
      </c>
      <c r="J419" s="391" t="s">
        <v>1381</v>
      </c>
    </row>
    <row r="420" spans="1:10" s="2" customFormat="1" ht="12">
      <c r="A420" s="1536">
        <f t="shared" si="10"/>
        <v>420</v>
      </c>
      <c r="B420" s="929"/>
      <c r="C420" s="929"/>
      <c r="D420" s="929" t="s">
        <v>79</v>
      </c>
      <c r="E420" s="575" t="s">
        <v>827</v>
      </c>
      <c r="F420" s="865"/>
      <c r="G420" s="66"/>
      <c r="H420" s="391" t="s">
        <v>1381</v>
      </c>
      <c r="I420" s="391" t="s">
        <v>1381</v>
      </c>
      <c r="J420" s="391" t="s">
        <v>1381</v>
      </c>
    </row>
    <row r="421" spans="1:10" s="2" customFormat="1" ht="12">
      <c r="A421" s="1536">
        <f t="shared" si="10"/>
        <v>421</v>
      </c>
      <c r="B421" s="929"/>
      <c r="C421" s="929"/>
      <c r="D421" s="929" t="s">
        <v>79</v>
      </c>
      <c r="E421" s="575" t="s">
        <v>828</v>
      </c>
      <c r="F421" s="865"/>
      <c r="G421" s="66"/>
      <c r="H421" s="391" t="s">
        <v>1381</v>
      </c>
      <c r="I421" s="391"/>
      <c r="J421" s="391"/>
    </row>
    <row r="422" spans="1:10" s="2" customFormat="1" ht="12">
      <c r="A422" s="1536">
        <f t="shared" si="10"/>
        <v>422</v>
      </c>
      <c r="B422" s="929"/>
      <c r="C422" s="929"/>
      <c r="D422" s="929" t="s">
        <v>79</v>
      </c>
      <c r="E422" s="576" t="s">
        <v>829</v>
      </c>
      <c r="F422" s="865"/>
      <c r="G422" s="66"/>
      <c r="H422" s="391" t="s">
        <v>1381</v>
      </c>
      <c r="I422" s="391" t="s">
        <v>1381</v>
      </c>
      <c r="J422" s="391" t="s">
        <v>1381</v>
      </c>
    </row>
    <row r="423" spans="1:10" s="2" customFormat="1" ht="12">
      <c r="A423" s="1536">
        <f t="shared" si="10"/>
        <v>423</v>
      </c>
      <c r="B423" s="929"/>
      <c r="C423" s="929"/>
      <c r="D423" s="929" t="s">
        <v>79</v>
      </c>
      <c r="E423" s="576" t="s">
        <v>807</v>
      </c>
      <c r="F423" s="865"/>
      <c r="G423" s="66"/>
      <c r="H423" s="391" t="s">
        <v>1381</v>
      </c>
      <c r="I423" s="391" t="s">
        <v>1381</v>
      </c>
      <c r="J423" s="391" t="s">
        <v>1381</v>
      </c>
    </row>
    <row r="424" spans="1:10" s="2" customFormat="1" ht="12">
      <c r="A424" s="1536">
        <f t="shared" si="10"/>
        <v>424</v>
      </c>
      <c r="B424" s="929"/>
      <c r="C424" s="929"/>
      <c r="D424" s="929" t="s">
        <v>79</v>
      </c>
      <c r="E424" s="575" t="s">
        <v>830</v>
      </c>
      <c r="F424" s="865"/>
      <c r="G424" s="66"/>
      <c r="H424" s="391">
        <v>1206808</v>
      </c>
      <c r="I424" s="391">
        <v>1198814</v>
      </c>
      <c r="J424" s="391">
        <v>-7993</v>
      </c>
    </row>
    <row r="425" spans="1:10" s="2" customFormat="1" ht="12">
      <c r="A425" s="1536">
        <f t="shared" si="10"/>
        <v>425</v>
      </c>
      <c r="B425" s="929"/>
      <c r="C425" s="929"/>
      <c r="D425" s="929" t="s">
        <v>79</v>
      </c>
      <c r="E425" s="575" t="s">
        <v>767</v>
      </c>
      <c r="F425" s="865"/>
      <c r="G425" s="66"/>
      <c r="H425" s="391" t="s">
        <v>1381</v>
      </c>
      <c r="I425" s="391" t="s">
        <v>1381</v>
      </c>
      <c r="J425" s="391" t="s">
        <v>1381</v>
      </c>
    </row>
    <row r="426" spans="1:10" s="2" customFormat="1" ht="12">
      <c r="A426" s="1536">
        <f t="shared" si="10"/>
        <v>426</v>
      </c>
      <c r="B426" s="929"/>
      <c r="C426" s="929"/>
      <c r="D426" s="929" t="s">
        <v>79</v>
      </c>
      <c r="E426" s="575" t="s">
        <v>570</v>
      </c>
      <c r="F426" s="865"/>
      <c r="G426" s="66"/>
      <c r="H426" s="391" t="s">
        <v>1381</v>
      </c>
      <c r="I426" s="391" t="s">
        <v>1381</v>
      </c>
      <c r="J426" s="391" t="s">
        <v>1381</v>
      </c>
    </row>
    <row r="427" spans="1:10" s="2" customFormat="1" ht="12">
      <c r="A427" s="1536">
        <f t="shared" si="10"/>
        <v>427</v>
      </c>
      <c r="B427" s="929"/>
      <c r="C427" s="929"/>
      <c r="D427" s="929" t="s">
        <v>79</v>
      </c>
      <c r="E427" s="575" t="s">
        <v>571</v>
      </c>
      <c r="F427" s="865"/>
      <c r="G427" s="66"/>
      <c r="H427" s="391" t="s">
        <v>1381</v>
      </c>
      <c r="I427" s="391" t="s">
        <v>1381</v>
      </c>
      <c r="J427" s="391" t="s">
        <v>1381</v>
      </c>
    </row>
    <row r="428" spans="1:10" s="2" customFormat="1" ht="12">
      <c r="A428" s="1536">
        <f t="shared" si="10"/>
        <v>428</v>
      </c>
      <c r="B428" s="929"/>
      <c r="C428" s="929"/>
      <c r="D428" s="929" t="s">
        <v>79</v>
      </c>
      <c r="E428" s="575" t="s">
        <v>831</v>
      </c>
      <c r="F428" s="865"/>
      <c r="G428" s="66"/>
      <c r="H428" s="391" t="s">
        <v>1381</v>
      </c>
      <c r="I428" s="391" t="s">
        <v>1381</v>
      </c>
      <c r="J428" s="391" t="s">
        <v>1381</v>
      </c>
    </row>
    <row r="429" spans="1:10" s="2" customFormat="1" ht="12">
      <c r="A429" s="1536">
        <f t="shared" si="10"/>
        <v>429</v>
      </c>
      <c r="B429" s="929"/>
      <c r="C429" s="929"/>
      <c r="D429" s="929" t="s">
        <v>79</v>
      </c>
      <c r="E429" s="575" t="s">
        <v>832</v>
      </c>
      <c r="F429" s="865"/>
      <c r="G429" s="66"/>
      <c r="H429" s="391" t="s">
        <v>1381</v>
      </c>
      <c r="I429" s="391" t="s">
        <v>1381</v>
      </c>
      <c r="J429" s="391" t="s">
        <v>1381</v>
      </c>
    </row>
    <row r="430" spans="1:10" s="2" customFormat="1" ht="12">
      <c r="A430" s="1536">
        <f t="shared" si="10"/>
        <v>430</v>
      </c>
      <c r="B430" s="929"/>
      <c r="C430" s="929"/>
      <c r="D430" s="929" t="s">
        <v>79</v>
      </c>
      <c r="E430" s="575" t="s">
        <v>833</v>
      </c>
      <c r="F430" s="865"/>
      <c r="G430" s="66"/>
      <c r="H430" s="391" t="s">
        <v>1381</v>
      </c>
      <c r="I430" s="391"/>
      <c r="J430" s="391"/>
    </row>
    <row r="431" spans="1:10" s="2" customFormat="1" ht="12">
      <c r="A431" s="1536">
        <f t="shared" si="10"/>
        <v>431</v>
      </c>
      <c r="B431" s="929"/>
      <c r="C431" s="929"/>
      <c r="D431" s="929" t="s">
        <v>79</v>
      </c>
      <c r="E431" s="587" t="s">
        <v>834</v>
      </c>
      <c r="F431" s="865"/>
      <c r="G431" s="66"/>
      <c r="H431" s="391" t="s">
        <v>1381</v>
      </c>
      <c r="I431" s="391" t="s">
        <v>1381</v>
      </c>
      <c r="J431" s="391" t="s">
        <v>1381</v>
      </c>
    </row>
    <row r="432" spans="1:10" s="2" customFormat="1" ht="12">
      <c r="A432" s="1536">
        <f t="shared" si="10"/>
        <v>432</v>
      </c>
      <c r="B432" s="929"/>
      <c r="C432" s="929"/>
      <c r="D432" s="929" t="s">
        <v>79</v>
      </c>
      <c r="E432" s="598" t="s">
        <v>821</v>
      </c>
      <c r="F432" s="857"/>
      <c r="G432" s="68"/>
      <c r="H432" s="394" t="s">
        <v>1381</v>
      </c>
      <c r="I432" s="394" t="s">
        <v>1381</v>
      </c>
      <c r="J432" s="394" t="s">
        <v>1381</v>
      </c>
    </row>
    <row r="433" spans="1:10" s="2" customFormat="1" ht="12">
      <c r="A433" s="1536">
        <f t="shared" si="10"/>
        <v>433</v>
      </c>
      <c r="B433" s="929"/>
      <c r="C433" s="929"/>
      <c r="D433" s="929" t="s">
        <v>79</v>
      </c>
      <c r="E433" s="595" t="s">
        <v>835</v>
      </c>
      <c r="F433" s="868"/>
      <c r="G433" s="120"/>
      <c r="H433" s="397">
        <v>17110748</v>
      </c>
      <c r="I433" s="397">
        <v>17102777</v>
      </c>
      <c r="J433" s="397">
        <v>-7971</v>
      </c>
    </row>
    <row r="434" spans="1:10" s="2" customFormat="1" ht="12">
      <c r="A434" s="1536">
        <f t="shared" si="10"/>
        <v>434</v>
      </c>
      <c r="B434" s="929"/>
      <c r="C434" s="929"/>
      <c r="D434" s="929" t="s">
        <v>79</v>
      </c>
      <c r="E434" s="574" t="s">
        <v>821</v>
      </c>
      <c r="F434" s="631"/>
      <c r="G434" s="64"/>
      <c r="H434" s="390" t="s">
        <v>79</v>
      </c>
      <c r="I434" s="390"/>
      <c r="J434" s="390"/>
    </row>
    <row r="435" spans="1:10" s="2" customFormat="1" ht="12">
      <c r="A435" s="1536">
        <f t="shared" si="10"/>
        <v>435</v>
      </c>
      <c r="B435" s="929"/>
      <c r="C435" s="929"/>
      <c r="D435" s="929" t="s">
        <v>79</v>
      </c>
      <c r="E435" s="587" t="s">
        <v>836</v>
      </c>
      <c r="F435" s="865"/>
      <c r="G435" s="66"/>
      <c r="H435" s="391">
        <v>2856</v>
      </c>
      <c r="I435" s="391">
        <v>2856</v>
      </c>
      <c r="J435" s="391" t="s">
        <v>1381</v>
      </c>
    </row>
    <row r="436" spans="1:10" s="2" customFormat="1" ht="12">
      <c r="A436" s="1536">
        <f t="shared" si="10"/>
        <v>436</v>
      </c>
      <c r="B436" s="929"/>
      <c r="C436" s="929"/>
      <c r="D436" s="929" t="s">
        <v>79</v>
      </c>
      <c r="E436" s="608" t="s">
        <v>837</v>
      </c>
      <c r="F436" s="857"/>
      <c r="G436" s="68"/>
      <c r="H436" s="394">
        <v>10886</v>
      </c>
      <c r="I436" s="394">
        <v>10886</v>
      </c>
      <c r="J436" s="394" t="s">
        <v>1381</v>
      </c>
    </row>
    <row r="437" spans="1:10" s="2" customFormat="1" ht="12">
      <c r="A437" s="1536">
        <f t="shared" si="10"/>
        <v>437</v>
      </c>
      <c r="B437" s="929"/>
      <c r="C437" s="929"/>
      <c r="D437" s="929" t="s">
        <v>79</v>
      </c>
      <c r="E437" s="930" t="s">
        <v>838</v>
      </c>
      <c r="F437" s="868"/>
      <c r="G437" s="120"/>
      <c r="H437" s="397">
        <v>13743</v>
      </c>
      <c r="I437" s="397">
        <v>13743</v>
      </c>
      <c r="J437" s="397" t="s">
        <v>1381</v>
      </c>
    </row>
    <row r="438" spans="1:10">
      <c r="A438" s="1536">
        <f t="shared" si="10"/>
        <v>438</v>
      </c>
    </row>
    <row r="439" spans="1:10" ht="18.75">
      <c r="A439" s="1536">
        <f t="shared" si="10"/>
        <v>439</v>
      </c>
      <c r="B439" s="5"/>
      <c r="C439" s="5"/>
      <c r="D439" s="552">
        <f>D319+1</f>
        <v>8</v>
      </c>
      <c r="E439" s="886" t="s">
        <v>1343</v>
      </c>
    </row>
    <row r="440" spans="1:10" ht="14.25">
      <c r="A440" s="1536">
        <f t="shared" si="10"/>
        <v>440</v>
      </c>
      <c r="E440" s="887" t="s">
        <v>1344</v>
      </c>
    </row>
    <row r="441" spans="1:10">
      <c r="A441" s="1536">
        <f t="shared" si="10"/>
        <v>441</v>
      </c>
    </row>
    <row r="442" spans="1:10">
      <c r="A442" s="1536">
        <f t="shared" si="10"/>
        <v>442</v>
      </c>
      <c r="H442" s="405" t="s">
        <v>1345</v>
      </c>
      <c r="I442" s="405" t="s">
        <v>1346</v>
      </c>
      <c r="J442" s="405" t="s">
        <v>536</v>
      </c>
    </row>
    <row r="443" spans="1:10">
      <c r="A443" s="1536">
        <f t="shared" si="10"/>
        <v>443</v>
      </c>
      <c r="H443" s="1232">
        <v>202203</v>
      </c>
      <c r="I443" s="1493">
        <v>202303</v>
      </c>
    </row>
    <row r="444" spans="1:10">
      <c r="A444" s="1536">
        <f t="shared" si="10"/>
        <v>444</v>
      </c>
      <c r="H444" s="1494" t="s">
        <v>1412</v>
      </c>
      <c r="I444" s="1495" t="s">
        <v>1380</v>
      </c>
    </row>
    <row r="445" spans="1:10">
      <c r="A445" s="1536">
        <f t="shared" ref="A445:A502" si="11">A444+1</f>
        <v>445</v>
      </c>
      <c r="H445" s="1234" t="s">
        <v>1347</v>
      </c>
      <c r="I445" s="1234" t="s">
        <v>1348</v>
      </c>
      <c r="J445" s="405" t="s">
        <v>1349</v>
      </c>
    </row>
    <row r="446" spans="1:10" ht="14.25" thickBot="1">
      <c r="A446" s="1536">
        <f t="shared" si="11"/>
        <v>446</v>
      </c>
      <c r="E446" s="1496" t="s">
        <v>1350</v>
      </c>
      <c r="F446" s="1497"/>
      <c r="G446" s="1498"/>
      <c r="H446" s="1499"/>
      <c r="I446" s="1498"/>
      <c r="J446" s="1500" t="s">
        <v>53</v>
      </c>
    </row>
    <row r="447" spans="1:10">
      <c r="A447" s="1536">
        <f t="shared" si="11"/>
        <v>447</v>
      </c>
      <c r="E447" s="1335" t="s">
        <v>1351</v>
      </c>
      <c r="H447" s="2"/>
    </row>
    <row r="448" spans="1:10">
      <c r="A448" s="1536">
        <f t="shared" si="11"/>
        <v>448</v>
      </c>
      <c r="E448" s="1501" t="s">
        <v>1352</v>
      </c>
      <c r="H448" s="2"/>
    </row>
    <row r="449" spans="1:10">
      <c r="A449" s="1536">
        <f t="shared" si="11"/>
        <v>449</v>
      </c>
      <c r="E449" s="1502" t="s">
        <v>1353</v>
      </c>
      <c r="F449" s="457"/>
      <c r="G449" s="457"/>
      <c r="H449" s="65">
        <v>2427275</v>
      </c>
      <c r="I449" s="1503">
        <v>2511774</v>
      </c>
      <c r="J449" s="85">
        <f>IF(SUM(H449)=0,"- ",IF(SUM(I449)=0,"- ",SUM(I449)-SUM(H449)))</f>
        <v>84499</v>
      </c>
    </row>
    <row r="450" spans="1:10">
      <c r="A450" s="1536">
        <f t="shared" si="11"/>
        <v>450</v>
      </c>
      <c r="E450" s="1504" t="s">
        <v>1354</v>
      </c>
      <c r="F450" s="459"/>
      <c r="G450" s="459"/>
      <c r="H450" s="67">
        <v>2263336</v>
      </c>
      <c r="I450" s="1505">
        <v>2391792</v>
      </c>
      <c r="J450" s="1506">
        <f t="shared" ref="J450:J473" si="12">IF(SUM(H450)=0,"- ",IF(SUM(I450)=0,"- ",SUM(I450)-SUM(H450)))</f>
        <v>128456</v>
      </c>
    </row>
    <row r="451" spans="1:10">
      <c r="A451" s="1536">
        <f t="shared" si="11"/>
        <v>451</v>
      </c>
      <c r="E451" s="1507" t="s">
        <v>1355</v>
      </c>
      <c r="F451" s="461"/>
      <c r="G451" s="461"/>
      <c r="H451" s="69">
        <v>163938</v>
      </c>
      <c r="I451" s="1508">
        <v>119982</v>
      </c>
      <c r="J451" s="1509">
        <f t="shared" si="12"/>
        <v>-43956</v>
      </c>
    </row>
    <row r="452" spans="1:10">
      <c r="A452" s="1536">
        <f t="shared" si="11"/>
        <v>452</v>
      </c>
      <c r="E452" s="1501" t="s">
        <v>1356</v>
      </c>
      <c r="H452" s="2"/>
      <c r="I452" s="2"/>
      <c r="J452" s="1510"/>
    </row>
    <row r="453" spans="1:10">
      <c r="A453" s="1536">
        <f t="shared" si="11"/>
        <v>453</v>
      </c>
      <c r="E453" s="1501" t="s">
        <v>1357</v>
      </c>
      <c r="H453" s="2"/>
      <c r="I453" s="2"/>
      <c r="J453" s="1510"/>
    </row>
    <row r="454" spans="1:10">
      <c r="A454" s="1536">
        <f t="shared" si="11"/>
        <v>454</v>
      </c>
      <c r="E454" s="1502" t="s">
        <v>1353</v>
      </c>
      <c r="F454" s="457"/>
      <c r="G454" s="457"/>
      <c r="H454" s="65">
        <v>9879</v>
      </c>
      <c r="I454" s="1503">
        <v>9279</v>
      </c>
      <c r="J454" s="1511">
        <f t="shared" si="12"/>
        <v>-600</v>
      </c>
    </row>
    <row r="455" spans="1:10">
      <c r="A455" s="1536">
        <f t="shared" si="11"/>
        <v>455</v>
      </c>
      <c r="E455" s="1504" t="s">
        <v>1354</v>
      </c>
      <c r="F455" s="459"/>
      <c r="G455" s="459"/>
      <c r="H455" s="67">
        <v>9879</v>
      </c>
      <c r="I455" s="1505">
        <v>9279</v>
      </c>
      <c r="J455" s="1506">
        <f t="shared" si="12"/>
        <v>-600</v>
      </c>
    </row>
    <row r="456" spans="1:10">
      <c r="A456" s="1536">
        <f t="shared" si="11"/>
        <v>456</v>
      </c>
      <c r="E456" s="1507" t="s">
        <v>1355</v>
      </c>
      <c r="F456" s="461"/>
      <c r="G456" s="461"/>
      <c r="H456" s="69" t="s">
        <v>1381</v>
      </c>
      <c r="I456" s="394" t="s">
        <v>1381</v>
      </c>
      <c r="J456" s="1509" t="str">
        <f t="shared" si="12"/>
        <v xml:space="preserve">- </v>
      </c>
    </row>
    <row r="457" spans="1:10">
      <c r="A457" s="1536">
        <f t="shared" si="11"/>
        <v>457</v>
      </c>
      <c r="E457" s="1501" t="s">
        <v>1358</v>
      </c>
      <c r="H457" s="45"/>
      <c r="I457" s="44"/>
      <c r="J457" s="1510"/>
    </row>
    <row r="458" spans="1:10">
      <c r="A458" s="1536">
        <f t="shared" si="11"/>
        <v>458</v>
      </c>
      <c r="E458" s="1502" t="s">
        <v>1353</v>
      </c>
      <c r="F458" s="457"/>
      <c r="G458" s="457"/>
      <c r="H458" s="65">
        <v>2437154</v>
      </c>
      <c r="I458" s="390">
        <v>2521053</v>
      </c>
      <c r="J458" s="1511">
        <f t="shared" si="12"/>
        <v>83899</v>
      </c>
    </row>
    <row r="459" spans="1:10">
      <c r="A459" s="1536">
        <f t="shared" si="11"/>
        <v>459</v>
      </c>
      <c r="E459" s="1504" t="s">
        <v>1354</v>
      </c>
      <c r="F459" s="459"/>
      <c r="G459" s="459"/>
      <c r="H459" s="67">
        <v>2273215</v>
      </c>
      <c r="I459" s="391">
        <v>2401071</v>
      </c>
      <c r="J459" s="1506">
        <f t="shared" si="12"/>
        <v>127856</v>
      </c>
    </row>
    <row r="460" spans="1:10">
      <c r="A460" s="1536">
        <f t="shared" si="11"/>
        <v>460</v>
      </c>
      <c r="E460" s="1507" t="s">
        <v>1355</v>
      </c>
      <c r="F460" s="461"/>
      <c r="G460" s="461"/>
      <c r="H460" s="69">
        <v>163938</v>
      </c>
      <c r="I460" s="394">
        <v>119982</v>
      </c>
      <c r="J460" s="1509">
        <f t="shared" si="12"/>
        <v>-43956</v>
      </c>
    </row>
    <row r="461" spans="1:10">
      <c r="A461" s="1536">
        <f t="shared" si="11"/>
        <v>461</v>
      </c>
      <c r="E461" s="1501" t="s">
        <v>1359</v>
      </c>
      <c r="H461" s="2"/>
      <c r="I461" s="291"/>
      <c r="J461" s="1510"/>
    </row>
    <row r="462" spans="1:10">
      <c r="A462" s="1536">
        <f t="shared" si="11"/>
        <v>462</v>
      </c>
      <c r="E462" s="1512" t="s">
        <v>1360</v>
      </c>
      <c r="F462" s="457"/>
      <c r="G462" s="457"/>
      <c r="H462" s="65">
        <v>163820</v>
      </c>
      <c r="I462" s="390">
        <v>119868</v>
      </c>
      <c r="J462" s="1511">
        <f t="shared" si="12"/>
        <v>-43952</v>
      </c>
    </row>
    <row r="463" spans="1:10">
      <c r="A463" s="1536">
        <f t="shared" si="11"/>
        <v>463</v>
      </c>
      <c r="E463" s="1513" t="s">
        <v>186</v>
      </c>
      <c r="F463" s="459"/>
      <c r="G463" s="459"/>
      <c r="H463" s="67">
        <v>163820</v>
      </c>
      <c r="I463" s="391">
        <v>119868</v>
      </c>
      <c r="J463" s="1506">
        <f t="shared" si="12"/>
        <v>-43952</v>
      </c>
    </row>
    <row r="464" spans="1:10">
      <c r="A464" s="1536">
        <f t="shared" si="11"/>
        <v>464</v>
      </c>
      <c r="E464" s="1513" t="s">
        <v>1361</v>
      </c>
      <c r="F464" s="459"/>
      <c r="G464" s="459"/>
      <c r="H464" s="67" t="s">
        <v>1381</v>
      </c>
      <c r="I464" s="391" t="s">
        <v>1381</v>
      </c>
      <c r="J464" s="1506" t="str">
        <f t="shared" si="12"/>
        <v xml:space="preserve">- </v>
      </c>
    </row>
    <row r="465" spans="1:10">
      <c r="A465" s="1536">
        <f t="shared" si="11"/>
        <v>465</v>
      </c>
      <c r="E465" s="1504" t="s">
        <v>1362</v>
      </c>
      <c r="F465" s="459"/>
      <c r="G465" s="459"/>
      <c r="H465" s="67" t="s">
        <v>1381</v>
      </c>
      <c r="I465" s="391" t="s">
        <v>1381</v>
      </c>
      <c r="J465" s="1506" t="str">
        <f t="shared" si="12"/>
        <v xml:space="preserve">- </v>
      </c>
    </row>
    <row r="466" spans="1:10">
      <c r="A466" s="1536">
        <f t="shared" si="11"/>
        <v>466</v>
      </c>
      <c r="E466" s="1504" t="s">
        <v>1363</v>
      </c>
      <c r="F466" s="459"/>
      <c r="G466" s="459"/>
      <c r="H466" s="67">
        <v>-49962</v>
      </c>
      <c r="I466" s="391">
        <v>-36658</v>
      </c>
      <c r="J466" s="1506">
        <f t="shared" si="12"/>
        <v>13304</v>
      </c>
    </row>
    <row r="467" spans="1:10">
      <c r="A467" s="1536">
        <f t="shared" si="11"/>
        <v>467</v>
      </c>
      <c r="E467" s="1507" t="s">
        <v>1364</v>
      </c>
      <c r="F467" s="461"/>
      <c r="G467" s="461"/>
      <c r="H467" s="69" t="s">
        <v>1381</v>
      </c>
      <c r="I467" s="394" t="s">
        <v>1381</v>
      </c>
      <c r="J467" s="1509" t="str">
        <f t="shared" si="12"/>
        <v xml:space="preserve">- </v>
      </c>
    </row>
    <row r="468" spans="1:10">
      <c r="A468" s="1536">
        <f t="shared" si="11"/>
        <v>468</v>
      </c>
      <c r="E468" s="1514" t="s">
        <v>1365</v>
      </c>
      <c r="H468" s="44">
        <v>113858</v>
      </c>
      <c r="I468" s="287">
        <v>83209</v>
      </c>
      <c r="J468" s="1510">
        <f t="shared" si="12"/>
        <v>-30649</v>
      </c>
    </row>
    <row r="469" spans="1:10">
      <c r="A469" s="1536">
        <f t="shared" si="11"/>
        <v>469</v>
      </c>
      <c r="E469" s="1335" t="s">
        <v>1366</v>
      </c>
      <c r="H469" s="45"/>
      <c r="I469" s="44"/>
      <c r="J469" s="1510" t="str">
        <f t="shared" si="12"/>
        <v xml:space="preserve">- </v>
      </c>
    </row>
    <row r="470" spans="1:10">
      <c r="A470" s="1536">
        <f t="shared" si="11"/>
        <v>470</v>
      </c>
      <c r="E470" s="1366" t="s">
        <v>1367</v>
      </c>
      <c r="F470" s="457"/>
      <c r="G470" s="457"/>
      <c r="H470" s="65" t="s">
        <v>1381</v>
      </c>
      <c r="I470" s="390" t="s">
        <v>1381</v>
      </c>
      <c r="J470" s="1511" t="str">
        <f t="shared" si="12"/>
        <v xml:space="preserve">- </v>
      </c>
    </row>
    <row r="471" spans="1:10">
      <c r="A471" s="1536">
        <f t="shared" si="11"/>
        <v>471</v>
      </c>
      <c r="E471" s="1335" t="s">
        <v>1368</v>
      </c>
      <c r="H471" s="44">
        <v>533</v>
      </c>
      <c r="I471" s="287">
        <v>697</v>
      </c>
      <c r="J471" s="1510">
        <f t="shared" si="12"/>
        <v>164</v>
      </c>
    </row>
    <row r="472" spans="1:10">
      <c r="A472" s="1536">
        <f t="shared" si="11"/>
        <v>472</v>
      </c>
      <c r="E472" s="1325" t="s">
        <v>1369</v>
      </c>
      <c r="H472" s="45"/>
      <c r="I472" s="44"/>
      <c r="J472" s="1510" t="str">
        <f t="shared" si="12"/>
        <v xml:space="preserve">- </v>
      </c>
    </row>
    <row r="473" spans="1:10">
      <c r="A473" s="1536">
        <f t="shared" si="11"/>
        <v>473</v>
      </c>
      <c r="E473" s="1332" t="s">
        <v>1365</v>
      </c>
      <c r="F473" s="694"/>
      <c r="G473" s="694"/>
      <c r="H473" s="191">
        <v>114391</v>
      </c>
      <c r="I473" s="1515">
        <v>83907</v>
      </c>
      <c r="J473" s="1516">
        <f t="shared" si="12"/>
        <v>-30484</v>
      </c>
    </row>
    <row r="474" spans="1:10">
      <c r="A474" s="1536">
        <f t="shared" si="11"/>
        <v>474</v>
      </c>
      <c r="E474" s="1517" t="s">
        <v>1370</v>
      </c>
      <c r="F474" s="418"/>
      <c r="G474" s="418"/>
      <c r="H474" s="1518"/>
      <c r="I474" s="1519" t="s">
        <v>79</v>
      </c>
      <c r="J474" s="1520"/>
    </row>
    <row r="475" spans="1:10">
      <c r="A475" s="1536">
        <f t="shared" si="11"/>
        <v>475</v>
      </c>
      <c r="E475" s="1521"/>
      <c r="H475" s="1522"/>
      <c r="I475" s="1522"/>
      <c r="J475" s="1510"/>
    </row>
    <row r="476" spans="1:10">
      <c r="A476" s="1536">
        <f t="shared" si="11"/>
        <v>476</v>
      </c>
      <c r="H476" s="405" t="s">
        <v>1345</v>
      </c>
      <c r="I476" s="405" t="s">
        <v>1346</v>
      </c>
      <c r="J476" s="405" t="s">
        <v>536</v>
      </c>
    </row>
    <row r="477" spans="1:10">
      <c r="A477" s="1536">
        <f t="shared" si="11"/>
        <v>477</v>
      </c>
      <c r="H477" s="1232">
        <v>202203</v>
      </c>
      <c r="I477" s="1493">
        <v>202303</v>
      </c>
    </row>
    <row r="478" spans="1:10">
      <c r="A478" s="1536">
        <f t="shared" si="11"/>
        <v>478</v>
      </c>
      <c r="H478" s="1494" t="s">
        <v>1412</v>
      </c>
      <c r="I478" s="1495" t="s">
        <v>1380</v>
      </c>
    </row>
    <row r="479" spans="1:10">
      <c r="A479" s="1536">
        <f t="shared" si="11"/>
        <v>479</v>
      </c>
      <c r="H479" s="1234" t="s">
        <v>1347</v>
      </c>
      <c r="I479" s="1234" t="s">
        <v>1348</v>
      </c>
      <c r="J479" s="1065" t="s">
        <v>1349</v>
      </c>
    </row>
    <row r="480" spans="1:10" ht="14.25" thickBot="1">
      <c r="A480" s="1536">
        <f t="shared" si="11"/>
        <v>480</v>
      </c>
      <c r="E480" s="1496" t="s">
        <v>1371</v>
      </c>
      <c r="F480" s="1497"/>
      <c r="G480" s="1498"/>
      <c r="H480" s="1523" t="s">
        <v>79</v>
      </c>
      <c r="I480" s="1523" t="s">
        <v>79</v>
      </c>
      <c r="J480" s="1500" t="s">
        <v>53</v>
      </c>
    </row>
    <row r="481" spans="1:10">
      <c r="A481" s="1536">
        <f t="shared" si="11"/>
        <v>481</v>
      </c>
      <c r="E481" s="1335" t="s">
        <v>1372</v>
      </c>
      <c r="H481" s="2"/>
      <c r="I481" s="2"/>
      <c r="J481" s="1510"/>
    </row>
    <row r="482" spans="1:10">
      <c r="A482" s="1536">
        <f t="shared" si="11"/>
        <v>482</v>
      </c>
      <c r="E482" s="1501" t="s">
        <v>1352</v>
      </c>
      <c r="H482" s="44" t="s">
        <v>79</v>
      </c>
      <c r="I482" s="44" t="s">
        <v>79</v>
      </c>
      <c r="J482" s="1510"/>
    </row>
    <row r="483" spans="1:10">
      <c r="A483" s="1536">
        <f t="shared" si="11"/>
        <v>483</v>
      </c>
      <c r="E483" s="1502" t="s">
        <v>1353</v>
      </c>
      <c r="F483" s="457"/>
      <c r="G483" s="457"/>
      <c r="H483" s="65">
        <v>2407408</v>
      </c>
      <c r="I483" s="390">
        <v>2489765</v>
      </c>
      <c r="J483" s="1511">
        <f t="shared" ref="J483:J502" si="13">IF(SUM(H483)=0,"- ",IF(SUM(I483)=0,"- ",SUM(I483)-SUM(H483)))</f>
        <v>82357</v>
      </c>
    </row>
    <row r="484" spans="1:10">
      <c r="A484" s="1536">
        <f t="shared" si="11"/>
        <v>484</v>
      </c>
      <c r="E484" s="1504" t="s">
        <v>1354</v>
      </c>
      <c r="F484" s="459"/>
      <c r="G484" s="459"/>
      <c r="H484" s="67">
        <v>2259308</v>
      </c>
      <c r="I484" s="391">
        <v>2387768</v>
      </c>
      <c r="J484" s="1506">
        <f t="shared" si="13"/>
        <v>128460</v>
      </c>
    </row>
    <row r="485" spans="1:10">
      <c r="A485" s="1536">
        <f t="shared" si="11"/>
        <v>485</v>
      </c>
      <c r="E485" s="1507" t="s">
        <v>1355</v>
      </c>
      <c r="F485" s="461"/>
      <c r="G485" s="461"/>
      <c r="H485" s="69">
        <v>148100</v>
      </c>
      <c r="I485" s="394">
        <v>101997</v>
      </c>
      <c r="J485" s="1509">
        <f t="shared" si="13"/>
        <v>-46103</v>
      </c>
    </row>
    <row r="486" spans="1:10">
      <c r="A486" s="1536">
        <f t="shared" si="11"/>
        <v>486</v>
      </c>
      <c r="E486" s="1501" t="s">
        <v>1356</v>
      </c>
      <c r="H486" s="1524" t="s">
        <v>79</v>
      </c>
      <c r="I486" s="1524" t="s">
        <v>1404</v>
      </c>
      <c r="J486" s="1510"/>
    </row>
    <row r="487" spans="1:10">
      <c r="A487" s="1536">
        <f t="shared" si="11"/>
        <v>487</v>
      </c>
      <c r="E487" s="1501" t="s">
        <v>1357</v>
      </c>
      <c r="H487" s="1524" t="s">
        <v>79</v>
      </c>
      <c r="I487" s="1524" t="s">
        <v>79</v>
      </c>
      <c r="J487" s="1510"/>
    </row>
    <row r="488" spans="1:10">
      <c r="A488" s="1536">
        <f t="shared" si="11"/>
        <v>488</v>
      </c>
      <c r="E488" s="1502" t="s">
        <v>1353</v>
      </c>
      <c r="F488" s="457"/>
      <c r="G488" s="457"/>
      <c r="H488" s="65">
        <v>2079</v>
      </c>
      <c r="I488" s="390" t="s">
        <v>1381</v>
      </c>
      <c r="J488" s="1511" t="str">
        <f t="shared" si="13"/>
        <v xml:space="preserve">- </v>
      </c>
    </row>
    <row r="489" spans="1:10">
      <c r="A489" s="1536">
        <f t="shared" si="11"/>
        <v>489</v>
      </c>
      <c r="E489" s="1504" t="s">
        <v>1354</v>
      </c>
      <c r="F489" s="459"/>
      <c r="G489" s="459"/>
      <c r="H489" s="67">
        <v>2079</v>
      </c>
      <c r="I489" s="391" t="s">
        <v>1381</v>
      </c>
      <c r="J489" s="1506" t="str">
        <f t="shared" si="13"/>
        <v xml:space="preserve">- </v>
      </c>
    </row>
    <row r="490" spans="1:10">
      <c r="A490" s="1536">
        <f t="shared" si="11"/>
        <v>490</v>
      </c>
      <c r="E490" s="1507" t="s">
        <v>1355</v>
      </c>
      <c r="F490" s="461"/>
      <c r="G490" s="461"/>
      <c r="H490" s="69" t="s">
        <v>1381</v>
      </c>
      <c r="I490" s="394" t="s">
        <v>1381</v>
      </c>
      <c r="J490" s="1509" t="str">
        <f t="shared" si="13"/>
        <v xml:space="preserve">- </v>
      </c>
    </row>
    <row r="491" spans="1:10">
      <c r="A491" s="1536">
        <f t="shared" si="11"/>
        <v>491</v>
      </c>
      <c r="E491" s="1501" t="s">
        <v>1358</v>
      </c>
      <c r="H491" s="1524" t="s">
        <v>79</v>
      </c>
      <c r="I491" s="1524" t="s">
        <v>79</v>
      </c>
      <c r="J491" s="1510"/>
    </row>
    <row r="492" spans="1:10">
      <c r="A492" s="1536">
        <f t="shared" si="11"/>
        <v>492</v>
      </c>
      <c r="E492" s="1502" t="s">
        <v>1353</v>
      </c>
      <c r="F492" s="457"/>
      <c r="G492" s="457"/>
      <c r="H492" s="65">
        <v>2409487</v>
      </c>
      <c r="I492" s="390">
        <v>2489765</v>
      </c>
      <c r="J492" s="1511">
        <f t="shared" si="13"/>
        <v>80278</v>
      </c>
    </row>
    <row r="493" spans="1:10">
      <c r="A493" s="1536">
        <f t="shared" si="11"/>
        <v>493</v>
      </c>
      <c r="E493" s="1504" t="s">
        <v>1354</v>
      </c>
      <c r="F493" s="459"/>
      <c r="G493" s="459"/>
      <c r="H493" s="67">
        <v>2261387</v>
      </c>
      <c r="I493" s="391">
        <v>2387768</v>
      </c>
      <c r="J493" s="1506">
        <f t="shared" si="13"/>
        <v>126381</v>
      </c>
    </row>
    <row r="494" spans="1:10">
      <c r="A494" s="1536">
        <f t="shared" si="11"/>
        <v>494</v>
      </c>
      <c r="E494" s="1507" t="s">
        <v>1355</v>
      </c>
      <c r="F494" s="461"/>
      <c r="G494" s="461"/>
      <c r="H494" s="69">
        <v>148100</v>
      </c>
      <c r="I494" s="394">
        <v>101997</v>
      </c>
      <c r="J494" s="1509">
        <f t="shared" si="13"/>
        <v>-46103</v>
      </c>
    </row>
    <row r="495" spans="1:10">
      <c r="A495" s="1536">
        <f t="shared" si="11"/>
        <v>495</v>
      </c>
      <c r="E495" s="1501" t="s">
        <v>1359</v>
      </c>
      <c r="H495" s="1524" t="s">
        <v>1405</v>
      </c>
      <c r="I495" s="1524" t="s">
        <v>1405</v>
      </c>
      <c r="J495" s="1510"/>
    </row>
    <row r="496" spans="1:10">
      <c r="A496" s="1536">
        <f t="shared" si="11"/>
        <v>496</v>
      </c>
      <c r="E496" s="1512" t="s">
        <v>1360</v>
      </c>
      <c r="F496" s="457"/>
      <c r="G496" s="457"/>
      <c r="H496" s="65" t="s">
        <v>1381</v>
      </c>
      <c r="I496" s="390" t="s">
        <v>1381</v>
      </c>
      <c r="J496" s="1511" t="str">
        <f t="shared" si="13"/>
        <v xml:space="preserve">- </v>
      </c>
    </row>
    <row r="497" spans="1:10">
      <c r="A497" s="1536">
        <f t="shared" si="11"/>
        <v>497</v>
      </c>
      <c r="E497" s="1513" t="s">
        <v>186</v>
      </c>
      <c r="F497" s="459"/>
      <c r="G497" s="459"/>
      <c r="H497" s="67" t="s">
        <v>1381</v>
      </c>
      <c r="I497" s="391" t="s">
        <v>1381</v>
      </c>
      <c r="J497" s="1506" t="str">
        <f t="shared" si="13"/>
        <v xml:space="preserve">- </v>
      </c>
    </row>
    <row r="498" spans="1:10">
      <c r="A498" s="1536">
        <f t="shared" si="11"/>
        <v>498</v>
      </c>
      <c r="E498" s="1513" t="s">
        <v>1361</v>
      </c>
      <c r="F498" s="459"/>
      <c r="G498" s="459"/>
      <c r="H498" s="67" t="s">
        <v>1381</v>
      </c>
      <c r="I498" s="391" t="s">
        <v>1381</v>
      </c>
      <c r="J498" s="1506" t="str">
        <f t="shared" si="13"/>
        <v xml:space="preserve">- </v>
      </c>
    </row>
    <row r="499" spans="1:10">
      <c r="A499" s="1536">
        <f t="shared" si="11"/>
        <v>499</v>
      </c>
      <c r="E499" s="1504" t="s">
        <v>1362</v>
      </c>
      <c r="F499" s="459"/>
      <c r="G499" s="459"/>
      <c r="H499" s="67" t="s">
        <v>1381</v>
      </c>
      <c r="I499" s="391" t="s">
        <v>1381</v>
      </c>
      <c r="J499" s="1506" t="str">
        <f t="shared" si="13"/>
        <v xml:space="preserve">- </v>
      </c>
    </row>
    <row r="500" spans="1:10">
      <c r="A500" s="1536">
        <f t="shared" si="11"/>
        <v>500</v>
      </c>
      <c r="E500" s="1504" t="s">
        <v>1363</v>
      </c>
      <c r="F500" s="459"/>
      <c r="G500" s="459"/>
      <c r="H500" s="67" t="s">
        <v>1381</v>
      </c>
      <c r="I500" s="391" t="s">
        <v>1381</v>
      </c>
      <c r="J500" s="1506" t="str">
        <f t="shared" si="13"/>
        <v xml:space="preserve">- </v>
      </c>
    </row>
    <row r="501" spans="1:10">
      <c r="A501" s="1536">
        <f t="shared" si="11"/>
        <v>501</v>
      </c>
      <c r="E501" s="1367" t="s">
        <v>1373</v>
      </c>
      <c r="F501" s="459"/>
      <c r="G501" s="459"/>
      <c r="H501" s="67" t="s">
        <v>1381</v>
      </c>
      <c r="I501" s="391" t="s">
        <v>1381</v>
      </c>
      <c r="J501" s="1506" t="str">
        <f t="shared" si="13"/>
        <v xml:space="preserve">- </v>
      </c>
    </row>
    <row r="502" spans="1:10">
      <c r="A502" s="1536">
        <f t="shared" si="11"/>
        <v>502</v>
      </c>
      <c r="E502" s="1332" t="s">
        <v>1365</v>
      </c>
      <c r="F502" s="694"/>
      <c r="G502" s="694"/>
      <c r="H502" s="191">
        <v>102942</v>
      </c>
      <c r="I502" s="1515">
        <v>70926</v>
      </c>
      <c r="J502" s="1516">
        <f t="shared" si="13"/>
        <v>-32016</v>
      </c>
    </row>
    <row r="503" spans="1:10">
      <c r="A503" s="1536">
        <f t="shared" ref="A503" si="14">A502+1</f>
        <v>503</v>
      </c>
      <c r="E503" s="1517" t="s">
        <v>1374</v>
      </c>
      <c r="F503" s="418"/>
      <c r="G503" s="418"/>
      <c r="H503" s="418"/>
      <c r="I503" s="418"/>
      <c r="J503" s="418"/>
    </row>
  </sheetData>
  <mergeCells count="145">
    <mergeCell ref="E76:G76"/>
    <mergeCell ref="J76:L76"/>
    <mergeCell ref="E77:G77"/>
    <mergeCell ref="J77:L77"/>
    <mergeCell ref="B1:C1"/>
    <mergeCell ref="E1:E2"/>
    <mergeCell ref="B2:C2"/>
    <mergeCell ref="E4:O4"/>
    <mergeCell ref="E19:F19"/>
    <mergeCell ref="E70:I70"/>
    <mergeCell ref="J70:N70"/>
    <mergeCell ref="E71:I71"/>
    <mergeCell ref="J71:N71"/>
    <mergeCell ref="E157:F158"/>
    <mergeCell ref="G162:G163"/>
    <mergeCell ref="H162:H163"/>
    <mergeCell ref="I162:I163"/>
    <mergeCell ref="J162:J163"/>
    <mergeCell ref="K162:K163"/>
    <mergeCell ref="L162:L163"/>
    <mergeCell ref="E72:G75"/>
    <mergeCell ref="H72:H75"/>
    <mergeCell ref="I72:I75"/>
    <mergeCell ref="J72:L75"/>
    <mergeCell ref="E78:G78"/>
    <mergeCell ref="J78:L78"/>
    <mergeCell ref="E79:G79"/>
    <mergeCell ref="J79:L79"/>
    <mergeCell ref="E80:G80"/>
    <mergeCell ref="J80:L80"/>
    <mergeCell ref="E83:I83"/>
    <mergeCell ref="J83:N83"/>
    <mergeCell ref="E84:I84"/>
    <mergeCell ref="J84:N84"/>
    <mergeCell ref="N162:N163"/>
    <mergeCell ref="M72:M75"/>
    <mergeCell ref="N72:N75"/>
    <mergeCell ref="E238:F239"/>
    <mergeCell ref="G243:G244"/>
    <mergeCell ref="H243:H244"/>
    <mergeCell ref="I243:I244"/>
    <mergeCell ref="J243:J244"/>
    <mergeCell ref="K243:K244"/>
    <mergeCell ref="L243:L244"/>
    <mergeCell ref="N243:N244"/>
    <mergeCell ref="G204:G205"/>
    <mergeCell ref="H204:H205"/>
    <mergeCell ref="I204:I205"/>
    <mergeCell ref="J204:J205"/>
    <mergeCell ref="K204:K205"/>
    <mergeCell ref="L204:L205"/>
    <mergeCell ref="M204:M205"/>
    <mergeCell ref="N204:N205"/>
    <mergeCell ref="O162:O163"/>
    <mergeCell ref="G169:G170"/>
    <mergeCell ref="H169:H170"/>
    <mergeCell ref="I169:I170"/>
    <mergeCell ref="J169:J170"/>
    <mergeCell ref="K169:K170"/>
    <mergeCell ref="L169:L170"/>
    <mergeCell ref="N169:N170"/>
    <mergeCell ref="O169:O170"/>
    <mergeCell ref="G173:G174"/>
    <mergeCell ref="H173:H174"/>
    <mergeCell ref="I173:I174"/>
    <mergeCell ref="J173:J174"/>
    <mergeCell ref="K173:K174"/>
    <mergeCell ref="L173:L174"/>
    <mergeCell ref="O173:O174"/>
    <mergeCell ref="G199:G200"/>
    <mergeCell ref="H199:H200"/>
    <mergeCell ref="I199:I200"/>
    <mergeCell ref="J199:J200"/>
    <mergeCell ref="K199:K200"/>
    <mergeCell ref="L199:L200"/>
    <mergeCell ref="M199:M200"/>
    <mergeCell ref="N199:N200"/>
    <mergeCell ref="O199:O200"/>
    <mergeCell ref="G178:G179"/>
    <mergeCell ref="H178:H179"/>
    <mergeCell ref="I178:I179"/>
    <mergeCell ref="J178:J179"/>
    <mergeCell ref="K178:K179"/>
    <mergeCell ref="L178:L179"/>
    <mergeCell ref="O178:O179"/>
    <mergeCell ref="O204:O205"/>
    <mergeCell ref="G215:G216"/>
    <mergeCell ref="H215:H216"/>
    <mergeCell ref="I215:I216"/>
    <mergeCell ref="J215:J216"/>
    <mergeCell ref="K215:K216"/>
    <mergeCell ref="L215:L216"/>
    <mergeCell ref="N215:N216"/>
    <mergeCell ref="O215:O216"/>
    <mergeCell ref="O243:O244"/>
    <mergeCell ref="G250:G251"/>
    <mergeCell ref="H250:H251"/>
    <mergeCell ref="I250:I251"/>
    <mergeCell ref="J250:J251"/>
    <mergeCell ref="K250:K251"/>
    <mergeCell ref="L250:L251"/>
    <mergeCell ref="N250:N251"/>
    <mergeCell ref="O250:O251"/>
    <mergeCell ref="O254:O255"/>
    <mergeCell ref="G259:G260"/>
    <mergeCell ref="H259:H260"/>
    <mergeCell ref="I259:I260"/>
    <mergeCell ref="J259:J260"/>
    <mergeCell ref="K259:K260"/>
    <mergeCell ref="L259:L260"/>
    <mergeCell ref="O259:O260"/>
    <mergeCell ref="G280:G281"/>
    <mergeCell ref="H280:H281"/>
    <mergeCell ref="I280:I281"/>
    <mergeCell ref="J280:J281"/>
    <mergeCell ref="K280:K281"/>
    <mergeCell ref="L280:L281"/>
    <mergeCell ref="M280:M281"/>
    <mergeCell ref="N280:N281"/>
    <mergeCell ref="O280:O281"/>
    <mergeCell ref="G254:G255"/>
    <mergeCell ref="H254:H255"/>
    <mergeCell ref="I254:I255"/>
    <mergeCell ref="J254:J255"/>
    <mergeCell ref="K254:K255"/>
    <mergeCell ref="L254:L255"/>
    <mergeCell ref="G285:G286"/>
    <mergeCell ref="H285:H286"/>
    <mergeCell ref="I285:I286"/>
    <mergeCell ref="J285:J286"/>
    <mergeCell ref="K285:K286"/>
    <mergeCell ref="L285:L286"/>
    <mergeCell ref="M285:M286"/>
    <mergeCell ref="N285:N286"/>
    <mergeCell ref="O285:O286"/>
    <mergeCell ref="E380:F381"/>
    <mergeCell ref="H296:H297"/>
    <mergeCell ref="I296:I297"/>
    <mergeCell ref="J296:J297"/>
    <mergeCell ref="K296:K297"/>
    <mergeCell ref="L296:L297"/>
    <mergeCell ref="N296:N297"/>
    <mergeCell ref="O296:O297"/>
    <mergeCell ref="E321:F322"/>
    <mergeCell ref="G296:G297"/>
  </mergeCells>
  <phoneticPr fontId="4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4DF19-4FBB-4D25-A7D9-BD16344456A7}">
  <sheetPr>
    <tabColor theme="5" tint="-0.249977111117893"/>
  </sheetPr>
  <dimension ref="A1:S548"/>
  <sheetViews>
    <sheetView showGridLines="0" workbookViewId="0">
      <pane ySplit="5" topLeftCell="A6" activePane="bottomLeft" state="frozen"/>
      <selection pane="bottomLeft"/>
    </sheetView>
  </sheetViews>
  <sheetFormatPr defaultRowHeight="13.5"/>
  <cols>
    <col min="1" max="1" width="5.5" style="1536" bestFit="1" customWidth="1"/>
    <col min="2" max="2" width="4.75" style="3" bestFit="1" customWidth="1"/>
    <col min="3" max="3" width="6.25" style="3" bestFit="1" customWidth="1"/>
    <col min="4" max="4" width="5" style="1065" customWidth="1"/>
    <col min="5" max="5" width="13.25" style="5" customWidth="1"/>
    <col min="6" max="6" width="11.125" style="5" customWidth="1"/>
    <col min="7" max="7" width="12.5" style="5" customWidth="1"/>
    <col min="8" max="8" width="13.75" style="5" customWidth="1"/>
    <col min="9" max="9" width="14.75" style="5" customWidth="1"/>
    <col min="10" max="11" width="13.75" style="5" customWidth="1"/>
    <col min="12" max="12" width="15.375" style="5" customWidth="1"/>
    <col min="13" max="13" width="14.25" style="5" customWidth="1"/>
    <col min="14" max="16" width="13.75" style="5" customWidth="1"/>
    <col min="17" max="18" width="8" style="5" bestFit="1" customWidth="1"/>
    <col min="19" max="19" width="12.625" style="5" bestFit="1" customWidth="1"/>
    <col min="20" max="21" width="8" style="5" bestFit="1" customWidth="1"/>
    <col min="22" max="16384" width="9" style="5"/>
  </cols>
  <sheetData>
    <row r="1" spans="1:16" s="124" customFormat="1" ht="14.25">
      <c r="A1" s="1536">
        <v>1</v>
      </c>
      <c r="B1" s="1552" t="s">
        <v>0</v>
      </c>
      <c r="C1" s="1552"/>
      <c r="D1" s="1214"/>
      <c r="E1" s="1553" t="s">
        <v>1</v>
      </c>
      <c r="F1" s="1537">
        <v>202303</v>
      </c>
      <c r="G1" s="1538"/>
      <c r="H1" s="1539" t="s">
        <v>2</v>
      </c>
      <c r="I1" s="1539" t="s">
        <v>3</v>
      </c>
      <c r="J1" s="1539" t="s">
        <v>4</v>
      </c>
      <c r="K1" s="1539"/>
      <c r="L1" s="1539"/>
      <c r="M1" s="1214"/>
      <c r="N1" s="1215"/>
    </row>
    <row r="2" spans="1:16" s="124" customFormat="1" ht="16.5">
      <c r="A2" s="1536">
        <f>A1+1</f>
        <v>2</v>
      </c>
      <c r="B2" s="1552" t="s">
        <v>1379</v>
      </c>
      <c r="C2" s="1552"/>
      <c r="D2" s="1214"/>
      <c r="E2" s="1554"/>
      <c r="F2" s="1540" t="s">
        <v>1380</v>
      </c>
      <c r="G2" s="1541"/>
      <c r="H2" s="1542">
        <v>17</v>
      </c>
      <c r="I2" s="1543"/>
      <c r="J2" s="1660" t="s">
        <v>1433</v>
      </c>
      <c r="K2" s="1544"/>
      <c r="L2" s="1543"/>
      <c r="M2" s="1216"/>
    </row>
    <row r="3" spans="1:16" s="2" customFormat="1" ht="6.75" customHeight="1">
      <c r="A3" s="1536">
        <f>A2+1</f>
        <v>3</v>
      </c>
      <c r="B3" s="3"/>
      <c r="C3" s="3"/>
      <c r="D3" s="11"/>
      <c r="E3" s="4"/>
      <c r="F3" s="4"/>
      <c r="G3" s="4"/>
      <c r="H3" s="4"/>
      <c r="I3" s="4"/>
      <c r="J3" s="4"/>
      <c r="K3" s="4"/>
      <c r="L3" s="4"/>
      <c r="M3" s="4"/>
    </row>
    <row r="4" spans="1:16" ht="31.5">
      <c r="A4" s="1536">
        <f t="shared" ref="A4:A6" si="0">A3+1</f>
        <v>4</v>
      </c>
      <c r="E4" s="1654" t="s">
        <v>839</v>
      </c>
      <c r="F4" s="1630"/>
      <c r="G4" s="1630"/>
      <c r="H4" s="1630"/>
      <c r="I4" s="1630"/>
      <c r="J4" s="1630"/>
      <c r="K4" s="1630"/>
      <c r="L4" s="1630"/>
      <c r="M4" s="1630"/>
    </row>
    <row r="5" spans="1:16" ht="6" customHeight="1">
      <c r="A5" s="1536">
        <f t="shared" si="0"/>
        <v>5</v>
      </c>
    </row>
    <row r="6" spans="1:16" ht="23.25">
      <c r="A6" s="1536">
        <f t="shared" si="0"/>
        <v>6</v>
      </c>
      <c r="D6" s="1083"/>
      <c r="E6" s="935" t="s">
        <v>840</v>
      </c>
      <c r="F6" s="493"/>
      <c r="G6" s="493"/>
    </row>
    <row r="7" spans="1:16">
      <c r="A7" s="1536">
        <f t="shared" ref="A7:A70" si="1">A6+1</f>
        <v>7</v>
      </c>
      <c r="D7" s="1083"/>
      <c r="E7" s="518"/>
      <c r="F7" s="493"/>
      <c r="G7" s="493"/>
    </row>
    <row r="8" spans="1:16" s="412" customFormat="1" ht="20.25" customHeight="1" thickBot="1">
      <c r="A8" s="1536">
        <f t="shared" si="1"/>
        <v>8</v>
      </c>
      <c r="B8" s="413"/>
      <c r="C8" s="413"/>
      <c r="D8" s="1103">
        <v>1</v>
      </c>
      <c r="E8" s="1093" t="s">
        <v>841</v>
      </c>
      <c r="F8" s="1104"/>
      <c r="G8" s="1104"/>
      <c r="H8" s="1105"/>
      <c r="I8" s="1105"/>
      <c r="J8" s="1105"/>
      <c r="K8" s="1105"/>
      <c r="L8" s="1105"/>
      <c r="M8" s="1094" t="s">
        <v>52</v>
      </c>
    </row>
    <row r="9" spans="1:16" s="399" customFormat="1" ht="16.5">
      <c r="A9" s="1536">
        <f t="shared" si="1"/>
        <v>9</v>
      </c>
      <c r="B9" s="398"/>
      <c r="C9" s="398"/>
      <c r="D9" s="1085"/>
      <c r="E9" s="938"/>
      <c r="F9" s="493"/>
      <c r="G9" s="493"/>
      <c r="H9" s="493"/>
      <c r="I9" s="493"/>
      <c r="J9" s="780">
        <v>202203</v>
      </c>
      <c r="K9" s="1111"/>
      <c r="L9" s="1111"/>
      <c r="M9" s="1157">
        <v>202303</v>
      </c>
    </row>
    <row r="10" spans="1:16">
      <c r="A10" s="1536">
        <f t="shared" si="1"/>
        <v>10</v>
      </c>
      <c r="D10" s="1063"/>
      <c r="E10" s="508"/>
      <c r="F10" s="508"/>
      <c r="G10" s="508"/>
      <c r="H10" s="939"/>
      <c r="I10" s="927"/>
      <c r="J10" s="616" t="s">
        <v>1412</v>
      </c>
      <c r="K10" s="1153"/>
      <c r="L10" s="1154"/>
      <c r="M10" s="1145" t="s">
        <v>1380</v>
      </c>
    </row>
    <row r="11" spans="1:16">
      <c r="A11" s="1536">
        <f t="shared" si="1"/>
        <v>11</v>
      </c>
      <c r="D11" s="1063"/>
      <c r="E11" s="697"/>
      <c r="F11" s="697"/>
      <c r="G11" s="697"/>
      <c r="H11" s="940" t="s">
        <v>481</v>
      </c>
      <c r="I11" s="941" t="s">
        <v>482</v>
      </c>
      <c r="J11" s="940" t="s">
        <v>842</v>
      </c>
      <c r="K11" s="1155" t="s">
        <v>481</v>
      </c>
      <c r="L11" s="1156" t="s">
        <v>482</v>
      </c>
      <c r="M11" s="1155" t="s">
        <v>842</v>
      </c>
    </row>
    <row r="12" spans="1:16">
      <c r="A12" s="1536">
        <f t="shared" si="1"/>
        <v>12</v>
      </c>
      <c r="D12" s="1063"/>
      <c r="E12" s="505"/>
      <c r="F12" s="505"/>
      <c r="G12" s="505"/>
      <c r="H12" s="1234"/>
      <c r="I12" s="1064"/>
      <c r="J12" s="1234" t="s">
        <v>79</v>
      </c>
      <c r="K12" s="1233"/>
      <c r="L12" s="1229"/>
      <c r="M12" s="1233" t="s">
        <v>79</v>
      </c>
    </row>
    <row r="13" spans="1:16">
      <c r="A13" s="1536">
        <f t="shared" si="1"/>
        <v>13</v>
      </c>
      <c r="D13" s="1063"/>
      <c r="E13" s="942" t="s">
        <v>843</v>
      </c>
      <c r="F13" s="926"/>
      <c r="G13" s="926"/>
      <c r="H13" s="286">
        <v>124600</v>
      </c>
      <c r="I13" s="286">
        <v>17100</v>
      </c>
      <c r="J13" s="286">
        <v>141776</v>
      </c>
      <c r="K13" s="943">
        <v>133300</v>
      </c>
      <c r="L13" s="943">
        <v>39900</v>
      </c>
      <c r="M13" s="943">
        <v>173393</v>
      </c>
    </row>
    <row r="14" spans="1:16">
      <c r="A14" s="1536">
        <f t="shared" si="1"/>
        <v>14</v>
      </c>
      <c r="D14" s="1063"/>
      <c r="E14" s="944" t="s">
        <v>844</v>
      </c>
      <c r="F14" s="945"/>
      <c r="G14" s="945"/>
      <c r="H14" s="45">
        <v>900</v>
      </c>
      <c r="I14" s="45">
        <v>9000</v>
      </c>
      <c r="J14" s="45">
        <v>9952</v>
      </c>
      <c r="K14" s="946">
        <v>1800</v>
      </c>
      <c r="L14" s="946">
        <v>31100</v>
      </c>
      <c r="M14" s="946">
        <v>33013</v>
      </c>
    </row>
    <row r="15" spans="1:16">
      <c r="A15" s="1536">
        <f t="shared" si="1"/>
        <v>15</v>
      </c>
      <c r="D15" s="1063"/>
      <c r="E15" s="947" t="s">
        <v>845</v>
      </c>
      <c r="F15" s="928"/>
      <c r="G15" s="928"/>
      <c r="H15" s="48">
        <v>123686</v>
      </c>
      <c r="I15" s="48">
        <v>8138</v>
      </c>
      <c r="J15" s="48">
        <v>131824</v>
      </c>
      <c r="K15" s="948">
        <v>131539</v>
      </c>
      <c r="L15" s="948">
        <v>8841</v>
      </c>
      <c r="M15" s="948">
        <v>140380</v>
      </c>
    </row>
    <row r="16" spans="1:16" s="2" customFormat="1">
      <c r="A16" s="1536">
        <f t="shared" si="1"/>
        <v>16</v>
      </c>
      <c r="B16" s="3"/>
      <c r="C16" s="3"/>
      <c r="D16" s="494"/>
      <c r="E16" s="949" t="s">
        <v>846</v>
      </c>
      <c r="F16" s="945"/>
      <c r="G16" s="949"/>
      <c r="H16" s="206">
        <v>115</v>
      </c>
      <c r="I16" s="206" t="s">
        <v>1381</v>
      </c>
      <c r="J16" s="206">
        <v>115</v>
      </c>
      <c r="K16" s="950">
        <v>122</v>
      </c>
      <c r="L16" s="950" t="s">
        <v>1381</v>
      </c>
      <c r="M16" s="950">
        <v>122</v>
      </c>
      <c r="P16" s="5"/>
    </row>
    <row r="17" spans="1:13">
      <c r="A17" s="1536">
        <f t="shared" si="1"/>
        <v>17</v>
      </c>
      <c r="D17" s="1063"/>
      <c r="E17" s="942" t="s">
        <v>520</v>
      </c>
      <c r="F17" s="926"/>
      <c r="G17" s="926"/>
      <c r="H17" s="44">
        <v>45991</v>
      </c>
      <c r="I17" s="44">
        <v>427</v>
      </c>
      <c r="J17" s="44">
        <v>46303</v>
      </c>
      <c r="K17" s="943">
        <v>48392</v>
      </c>
      <c r="L17" s="943">
        <v>578</v>
      </c>
      <c r="M17" s="943">
        <v>48970</v>
      </c>
    </row>
    <row r="18" spans="1:13">
      <c r="A18" s="1536">
        <f t="shared" si="1"/>
        <v>18</v>
      </c>
      <c r="D18" s="1063"/>
      <c r="E18" s="944" t="s">
        <v>847</v>
      </c>
      <c r="F18" s="945"/>
      <c r="G18" s="945"/>
      <c r="H18" s="44">
        <v>18526</v>
      </c>
      <c r="I18" s="44">
        <v>340</v>
      </c>
      <c r="J18" s="44">
        <v>18866</v>
      </c>
      <c r="K18" s="946">
        <v>20051</v>
      </c>
      <c r="L18" s="946">
        <v>407</v>
      </c>
      <c r="M18" s="946">
        <v>20459</v>
      </c>
    </row>
    <row r="19" spans="1:13">
      <c r="A19" s="1536">
        <f t="shared" si="1"/>
        <v>19</v>
      </c>
      <c r="D19" s="1063"/>
      <c r="E19" s="947" t="s">
        <v>848</v>
      </c>
      <c r="F19" s="928"/>
      <c r="G19" s="928"/>
      <c r="H19" s="44">
        <v>27350</v>
      </c>
      <c r="I19" s="44">
        <v>86</v>
      </c>
      <c r="J19" s="44">
        <v>27436</v>
      </c>
      <c r="K19" s="948">
        <v>28340</v>
      </c>
      <c r="L19" s="948">
        <v>170</v>
      </c>
      <c r="M19" s="948">
        <v>28510</v>
      </c>
    </row>
    <row r="20" spans="1:13">
      <c r="A20" s="1536">
        <f t="shared" si="1"/>
        <v>20</v>
      </c>
      <c r="D20" s="1063"/>
      <c r="E20" s="942" t="s">
        <v>849</v>
      </c>
      <c r="F20" s="926"/>
      <c r="G20" s="945"/>
      <c r="H20" s="193">
        <v>1100</v>
      </c>
      <c r="I20" s="193">
        <v>12</v>
      </c>
      <c r="J20" s="193">
        <v>1113</v>
      </c>
      <c r="K20" s="946">
        <v>1334</v>
      </c>
      <c r="L20" s="946">
        <v>29</v>
      </c>
      <c r="M20" s="946">
        <v>1353</v>
      </c>
    </row>
    <row r="21" spans="1:13">
      <c r="A21" s="1536">
        <f t="shared" si="1"/>
        <v>21</v>
      </c>
      <c r="D21" s="1063"/>
      <c r="E21" s="944" t="s">
        <v>850</v>
      </c>
      <c r="F21" s="945"/>
      <c r="G21" s="945"/>
      <c r="H21" s="44" t="s">
        <v>79</v>
      </c>
      <c r="I21" s="44" t="s">
        <v>1381</v>
      </c>
      <c r="J21" s="44" t="s">
        <v>1381</v>
      </c>
      <c r="K21" s="946" t="s">
        <v>79</v>
      </c>
      <c r="L21" s="946">
        <v>9</v>
      </c>
      <c r="M21" s="946" t="s">
        <v>1381</v>
      </c>
    </row>
    <row r="22" spans="1:13">
      <c r="A22" s="1536">
        <f t="shared" si="1"/>
        <v>22</v>
      </c>
      <c r="D22" s="1063"/>
      <c r="E22" s="951" t="s">
        <v>851</v>
      </c>
      <c r="F22" s="945"/>
      <c r="G22" s="945"/>
      <c r="H22" s="46">
        <v>1100</v>
      </c>
      <c r="I22" s="46">
        <v>12</v>
      </c>
      <c r="J22" s="46">
        <v>1112</v>
      </c>
      <c r="K22" s="948">
        <v>1334</v>
      </c>
      <c r="L22" s="948">
        <v>19</v>
      </c>
      <c r="M22" s="948">
        <v>1353</v>
      </c>
    </row>
    <row r="23" spans="1:13">
      <c r="A23" s="1536">
        <f t="shared" si="1"/>
        <v>23</v>
      </c>
      <c r="D23" s="1063"/>
      <c r="E23" s="942" t="s">
        <v>852</v>
      </c>
      <c r="F23" s="926"/>
      <c r="G23" s="926"/>
      <c r="H23" s="44">
        <v>377</v>
      </c>
      <c r="I23" s="44">
        <v>666</v>
      </c>
      <c r="J23" s="44">
        <v>4207</v>
      </c>
      <c r="K23" s="946">
        <v>-3107</v>
      </c>
      <c r="L23" s="946">
        <v>-11713</v>
      </c>
      <c r="M23" s="946">
        <v>7627</v>
      </c>
    </row>
    <row r="24" spans="1:13">
      <c r="A24" s="1536">
        <f t="shared" si="1"/>
        <v>24</v>
      </c>
      <c r="D24" s="1063"/>
      <c r="E24" s="944" t="s">
        <v>853</v>
      </c>
      <c r="F24" s="945"/>
      <c r="G24" s="945"/>
      <c r="H24" s="44" t="s">
        <v>79</v>
      </c>
      <c r="I24" s="44" t="s">
        <v>79</v>
      </c>
      <c r="J24" s="44">
        <v>3163</v>
      </c>
      <c r="K24" s="946" t="s">
        <v>79</v>
      </c>
      <c r="L24" s="946" t="s">
        <v>79</v>
      </c>
      <c r="M24" s="946">
        <v>22448</v>
      </c>
    </row>
    <row r="25" spans="1:13">
      <c r="A25" s="1536">
        <f t="shared" si="1"/>
        <v>25</v>
      </c>
      <c r="D25" s="1063"/>
      <c r="E25" s="951" t="s">
        <v>854</v>
      </c>
      <c r="F25" s="945"/>
      <c r="G25" s="945"/>
      <c r="H25" s="44">
        <v>377</v>
      </c>
      <c r="I25" s="44">
        <v>666</v>
      </c>
      <c r="J25" s="44">
        <v>1043</v>
      </c>
      <c r="K25" s="946">
        <v>-3107</v>
      </c>
      <c r="L25" s="946">
        <v>-11713</v>
      </c>
      <c r="M25" s="946">
        <v>-14820</v>
      </c>
    </row>
    <row r="26" spans="1:13">
      <c r="A26" s="1536">
        <f t="shared" si="1"/>
        <v>26</v>
      </c>
      <c r="D26" s="1063"/>
      <c r="E26" s="949" t="s">
        <v>855</v>
      </c>
      <c r="F26" s="949"/>
      <c r="G26" s="949"/>
      <c r="H26" s="206">
        <v>152629</v>
      </c>
      <c r="I26" s="206">
        <v>8904</v>
      </c>
      <c r="J26" s="206">
        <v>161534</v>
      </c>
      <c r="K26" s="950">
        <v>158229</v>
      </c>
      <c r="L26" s="950">
        <v>-2682</v>
      </c>
      <c r="M26" s="950">
        <v>155546</v>
      </c>
    </row>
    <row r="27" spans="1:13" ht="15" customHeight="1">
      <c r="A27" s="1536">
        <f t="shared" si="1"/>
        <v>27</v>
      </c>
      <c r="D27" s="1063"/>
      <c r="E27" s="949" t="s">
        <v>856</v>
      </c>
      <c r="F27" s="949"/>
      <c r="G27" s="949"/>
      <c r="H27" s="400">
        <v>0.98</v>
      </c>
      <c r="I27" s="400">
        <v>0.8</v>
      </c>
      <c r="J27" s="400">
        <v>0.98</v>
      </c>
      <c r="K27" s="952">
        <v>0.99</v>
      </c>
      <c r="L27" s="952">
        <v>-0.21</v>
      </c>
      <c r="M27" s="952">
        <v>0.9</v>
      </c>
    </row>
    <row r="28" spans="1:13" ht="15" customHeight="1">
      <c r="A28" s="1536">
        <f t="shared" si="1"/>
        <v>28</v>
      </c>
      <c r="D28" s="1063"/>
      <c r="E28" s="949" t="s">
        <v>857</v>
      </c>
      <c r="F28" s="949"/>
      <c r="G28" s="949"/>
      <c r="H28" s="401"/>
      <c r="I28" s="953"/>
      <c r="J28" s="263">
        <v>75427</v>
      </c>
      <c r="K28" s="1095"/>
      <c r="L28" s="1096"/>
      <c r="M28" s="950">
        <v>73023</v>
      </c>
    </row>
    <row r="29" spans="1:13" ht="15" customHeight="1">
      <c r="A29" s="1536">
        <f t="shared" si="1"/>
        <v>29</v>
      </c>
      <c r="D29" s="1063"/>
      <c r="E29" s="949" t="s">
        <v>858</v>
      </c>
      <c r="F29" s="949"/>
      <c r="G29" s="949"/>
      <c r="H29" s="401"/>
      <c r="I29" s="953"/>
      <c r="J29" s="263">
        <v>76946</v>
      </c>
      <c r="K29" s="1095"/>
      <c r="L29" s="1096"/>
      <c r="M29" s="950">
        <v>73023</v>
      </c>
    </row>
    <row r="30" spans="1:13" ht="15" customHeight="1">
      <c r="A30" s="1536">
        <f t="shared" si="1"/>
        <v>30</v>
      </c>
      <c r="D30" s="1063"/>
      <c r="E30" s="949" t="s">
        <v>859</v>
      </c>
      <c r="F30" s="949"/>
      <c r="G30" s="949"/>
      <c r="H30" s="401"/>
      <c r="I30" s="953"/>
      <c r="J30" s="263">
        <v>78399</v>
      </c>
      <c r="K30" s="1095"/>
      <c r="L30" s="1096"/>
      <c r="M30" s="950">
        <v>93023</v>
      </c>
    </row>
    <row r="31" spans="1:13" ht="15" customHeight="1">
      <c r="A31" s="1536">
        <f t="shared" si="1"/>
        <v>31</v>
      </c>
      <c r="D31" s="1063"/>
      <c r="E31" s="949" t="s">
        <v>860</v>
      </c>
      <c r="F31" s="949"/>
      <c r="G31" s="949"/>
      <c r="H31" s="401"/>
      <c r="I31" s="953"/>
      <c r="J31" s="263">
        <v>75176</v>
      </c>
      <c r="K31" s="1095"/>
      <c r="L31" s="1096"/>
      <c r="M31" s="950">
        <v>85341</v>
      </c>
    </row>
    <row r="32" spans="1:13" s="1161" customFormat="1" ht="12">
      <c r="A32" s="1536">
        <f t="shared" si="1"/>
        <v>32</v>
      </c>
      <c r="B32" s="1158"/>
      <c r="C32" s="1158"/>
      <c r="D32" s="1159"/>
      <c r="E32" s="1160"/>
      <c r="F32" s="1160"/>
      <c r="G32" s="1160"/>
    </row>
    <row r="33" spans="1:13" s="1161" customFormat="1" ht="12">
      <c r="A33" s="1536">
        <f t="shared" si="1"/>
        <v>33</v>
      </c>
      <c r="B33" s="1158"/>
      <c r="C33" s="1158"/>
      <c r="D33" s="1159"/>
      <c r="E33" s="1160"/>
      <c r="F33" s="1160"/>
      <c r="G33" s="1160"/>
    </row>
    <row r="34" spans="1:13" s="412" customFormat="1" ht="20.25" customHeight="1" thickBot="1">
      <c r="A34" s="1536">
        <f t="shared" si="1"/>
        <v>34</v>
      </c>
      <c r="B34" s="413"/>
      <c r="C34" s="413"/>
      <c r="D34" s="1103">
        <f>D8+1</f>
        <v>2</v>
      </c>
      <c r="E34" s="1093" t="s">
        <v>861</v>
      </c>
      <c r="F34" s="1104"/>
      <c r="G34" s="1104"/>
      <c r="H34" s="1105"/>
      <c r="I34" s="1105"/>
      <c r="J34" s="1105"/>
      <c r="K34" s="1105"/>
      <c r="L34" s="1105"/>
      <c r="M34" s="1094" t="s">
        <v>862</v>
      </c>
    </row>
    <row r="35" spans="1:13" s="399" customFormat="1" ht="16.5">
      <c r="A35" s="1536">
        <f t="shared" si="1"/>
        <v>35</v>
      </c>
      <c r="B35" s="398"/>
      <c r="C35" s="398"/>
      <c r="D35" s="1085"/>
      <c r="E35" s="1097"/>
      <c r="F35" s="1098"/>
      <c r="G35" s="1098"/>
      <c r="H35" s="1098"/>
      <c r="I35" s="1098"/>
      <c r="J35" s="1099">
        <v>202203</v>
      </c>
      <c r="K35" s="1151"/>
      <c r="L35" s="1151"/>
      <c r="M35" s="1152">
        <v>202303</v>
      </c>
    </row>
    <row r="36" spans="1:13">
      <c r="A36" s="1536">
        <f t="shared" si="1"/>
        <v>36</v>
      </c>
      <c r="D36" s="1063"/>
      <c r="E36" s="928"/>
      <c r="F36" s="928"/>
      <c r="G36" s="928"/>
      <c r="H36" s="939"/>
      <c r="I36" s="927"/>
      <c r="J36" s="616" t="s">
        <v>1412</v>
      </c>
      <c r="K36" s="1153"/>
      <c r="L36" s="1154"/>
      <c r="M36" s="1145" t="s">
        <v>1380</v>
      </c>
    </row>
    <row r="37" spans="1:13">
      <c r="A37" s="1536">
        <f t="shared" si="1"/>
        <v>37</v>
      </c>
      <c r="D37" s="1063"/>
      <c r="E37" s="945"/>
      <c r="F37" s="945"/>
      <c r="G37" s="945"/>
      <c r="H37" s="940" t="s">
        <v>481</v>
      </c>
      <c r="I37" s="941" t="s">
        <v>482</v>
      </c>
      <c r="J37" s="940" t="s">
        <v>842</v>
      </c>
      <c r="K37" s="1155" t="s">
        <v>481</v>
      </c>
      <c r="L37" s="1156" t="s">
        <v>482</v>
      </c>
      <c r="M37" s="1155" t="s">
        <v>842</v>
      </c>
    </row>
    <row r="38" spans="1:13">
      <c r="A38" s="1536">
        <f t="shared" si="1"/>
        <v>38</v>
      </c>
      <c r="D38" s="1063"/>
      <c r="E38" s="945"/>
      <c r="F38" s="945"/>
      <c r="G38" s="945"/>
      <c r="H38" s="1232"/>
      <c r="I38" s="1064"/>
      <c r="J38" s="1232" t="s">
        <v>79</v>
      </c>
      <c r="K38" s="1233"/>
      <c r="L38" s="1229"/>
      <c r="M38" s="1233" t="s">
        <v>79</v>
      </c>
    </row>
    <row r="39" spans="1:13">
      <c r="A39" s="1536">
        <f t="shared" si="1"/>
        <v>39</v>
      </c>
      <c r="D39" s="1063"/>
      <c r="E39" s="954" t="s">
        <v>863</v>
      </c>
      <c r="F39" s="926"/>
      <c r="G39" s="926"/>
      <c r="H39" s="402">
        <v>258600</v>
      </c>
      <c r="I39" s="369"/>
      <c r="J39" s="403"/>
      <c r="K39" s="955">
        <v>4116</v>
      </c>
      <c r="L39" s="956"/>
      <c r="M39" s="957"/>
    </row>
    <row r="40" spans="1:13">
      <c r="A40" s="1536">
        <f t="shared" si="1"/>
        <v>40</v>
      </c>
      <c r="D40" s="1063"/>
      <c r="E40" s="945"/>
      <c r="F40" s="945"/>
      <c r="G40" s="945" t="s">
        <v>864</v>
      </c>
      <c r="H40" s="44">
        <v>15630400</v>
      </c>
      <c r="I40" s="44">
        <v>1114000</v>
      </c>
      <c r="J40" s="44">
        <v>16485800</v>
      </c>
      <c r="K40" s="946">
        <v>15980000</v>
      </c>
      <c r="L40" s="946">
        <v>1298900</v>
      </c>
      <c r="M40" s="946">
        <v>17274784</v>
      </c>
    </row>
    <row r="41" spans="1:13">
      <c r="A41" s="1536">
        <f t="shared" si="1"/>
        <v>41</v>
      </c>
      <c r="D41" s="1063"/>
      <c r="E41" s="944"/>
      <c r="F41" s="945"/>
      <c r="G41" s="945" t="s">
        <v>865</v>
      </c>
      <c r="H41" s="44">
        <v>124600</v>
      </c>
      <c r="I41" s="44">
        <v>17100</v>
      </c>
      <c r="J41" s="44">
        <v>141776</v>
      </c>
      <c r="K41" s="946">
        <v>133300</v>
      </c>
      <c r="L41" s="946">
        <v>39900</v>
      </c>
      <c r="M41" s="946">
        <v>173393</v>
      </c>
    </row>
    <row r="42" spans="1:13">
      <c r="A42" s="1536">
        <f t="shared" si="1"/>
        <v>42</v>
      </c>
      <c r="D42" s="1063"/>
      <c r="E42" s="947"/>
      <c r="F42" s="928"/>
      <c r="G42" s="928" t="s">
        <v>478</v>
      </c>
      <c r="H42" s="404">
        <v>0.79</v>
      </c>
      <c r="I42" s="404">
        <v>1.54</v>
      </c>
      <c r="J42" s="404">
        <v>0.85</v>
      </c>
      <c r="K42" s="958">
        <v>0.83</v>
      </c>
      <c r="L42" s="958">
        <v>3.07</v>
      </c>
      <c r="M42" s="958">
        <v>1.02</v>
      </c>
    </row>
    <row r="43" spans="1:13">
      <c r="A43" s="1536">
        <f t="shared" si="1"/>
        <v>43</v>
      </c>
      <c r="D43" s="1063"/>
      <c r="E43" s="944" t="s">
        <v>866</v>
      </c>
      <c r="F43" s="945"/>
      <c r="G43" s="945" t="s">
        <v>864</v>
      </c>
      <c r="H43" s="44">
        <v>11048200</v>
      </c>
      <c r="I43" s="193">
        <v>406200</v>
      </c>
      <c r="J43" s="44">
        <v>11454500</v>
      </c>
      <c r="K43" s="946">
        <v>11529100</v>
      </c>
      <c r="L43" s="943">
        <v>422700</v>
      </c>
      <c r="M43" s="946">
        <v>11951900</v>
      </c>
    </row>
    <row r="44" spans="1:13">
      <c r="A44" s="1536">
        <f t="shared" si="1"/>
        <v>44</v>
      </c>
      <c r="D44" s="1063"/>
      <c r="E44" s="944"/>
      <c r="F44" s="945"/>
      <c r="G44" s="945" t="s">
        <v>865</v>
      </c>
      <c r="H44" s="44">
        <v>99000</v>
      </c>
      <c r="I44" s="44">
        <v>4300</v>
      </c>
      <c r="J44" s="44">
        <v>103378</v>
      </c>
      <c r="K44" s="946">
        <v>100500</v>
      </c>
      <c r="L44" s="946">
        <v>13500</v>
      </c>
      <c r="M44" s="946">
        <v>114089</v>
      </c>
    </row>
    <row r="45" spans="1:13">
      <c r="A45" s="1536">
        <f t="shared" si="1"/>
        <v>45</v>
      </c>
      <c r="D45" s="1063"/>
      <c r="E45" s="951"/>
      <c r="F45" s="945"/>
      <c r="G45" s="945" t="s">
        <v>478</v>
      </c>
      <c r="H45" s="404">
        <v>0.89</v>
      </c>
      <c r="I45" s="404">
        <v>1.06</v>
      </c>
      <c r="J45" s="168">
        <v>0.9</v>
      </c>
      <c r="K45" s="959">
        <v>0.87</v>
      </c>
      <c r="L45" s="959">
        <v>3.2</v>
      </c>
      <c r="M45" s="959">
        <v>0.95</v>
      </c>
    </row>
    <row r="46" spans="1:13">
      <c r="A46" s="1536">
        <f t="shared" si="1"/>
        <v>46</v>
      </c>
      <c r="D46" s="1063"/>
      <c r="E46" s="942" t="s">
        <v>867</v>
      </c>
      <c r="F46" s="926"/>
      <c r="G46" s="926" t="s">
        <v>864</v>
      </c>
      <c r="H46" s="44">
        <v>1670000</v>
      </c>
      <c r="I46" s="193">
        <v>601800</v>
      </c>
      <c r="J46" s="193">
        <v>2271900</v>
      </c>
      <c r="K46" s="943">
        <v>1775600</v>
      </c>
      <c r="L46" s="943">
        <v>666000</v>
      </c>
      <c r="M46" s="943">
        <v>2441700</v>
      </c>
    </row>
    <row r="47" spans="1:13">
      <c r="A47" s="1536">
        <f t="shared" si="1"/>
        <v>47</v>
      </c>
      <c r="D47" s="1063"/>
      <c r="E47" s="944"/>
      <c r="F47" s="945"/>
      <c r="G47" s="945" t="s">
        <v>865</v>
      </c>
      <c r="H47" s="44">
        <v>22000</v>
      </c>
      <c r="I47" s="44">
        <v>12400</v>
      </c>
      <c r="J47" s="44">
        <v>34560</v>
      </c>
      <c r="K47" s="946">
        <v>28700</v>
      </c>
      <c r="L47" s="946">
        <v>19100</v>
      </c>
      <c r="M47" s="946">
        <v>47905</v>
      </c>
    </row>
    <row r="48" spans="1:13">
      <c r="A48" s="1536">
        <f t="shared" si="1"/>
        <v>48</v>
      </c>
      <c r="D48" s="1063"/>
      <c r="E48" s="947"/>
      <c r="F48" s="928"/>
      <c r="G48" s="928" t="s">
        <v>478</v>
      </c>
      <c r="H48" s="404">
        <v>1.32</v>
      </c>
      <c r="I48" s="404">
        <v>2.0699999999999998</v>
      </c>
      <c r="J48" s="404">
        <v>1.52</v>
      </c>
      <c r="K48" s="958">
        <v>1.61</v>
      </c>
      <c r="L48" s="958">
        <v>2.87</v>
      </c>
      <c r="M48" s="958">
        <v>1.96</v>
      </c>
    </row>
    <row r="49" spans="1:13">
      <c r="A49" s="1536">
        <f t="shared" si="1"/>
        <v>49</v>
      </c>
      <c r="D49" s="1063"/>
      <c r="E49" s="926" t="s">
        <v>868</v>
      </c>
      <c r="F49" s="945"/>
      <c r="G49" s="945"/>
      <c r="H49" s="44"/>
      <c r="I49" s="402">
        <v>258600</v>
      </c>
      <c r="J49" s="44"/>
      <c r="K49" s="946"/>
      <c r="L49" s="960">
        <v>411600</v>
      </c>
      <c r="M49" s="946"/>
    </row>
    <row r="50" spans="1:13">
      <c r="A50" s="1536">
        <f t="shared" si="1"/>
        <v>50</v>
      </c>
      <c r="D50" s="1063"/>
      <c r="E50" s="945"/>
      <c r="F50" s="945"/>
      <c r="G50" s="945" t="s">
        <v>864</v>
      </c>
      <c r="H50" s="44">
        <v>16055900</v>
      </c>
      <c r="I50" s="44">
        <v>1096200</v>
      </c>
      <c r="J50" s="44">
        <v>16893400</v>
      </c>
      <c r="K50" s="946">
        <v>16966400</v>
      </c>
      <c r="L50" s="946">
        <v>1299000</v>
      </c>
      <c r="M50" s="946">
        <v>17853800</v>
      </c>
    </row>
    <row r="51" spans="1:13">
      <c r="A51" s="1536">
        <f t="shared" si="1"/>
        <v>51</v>
      </c>
      <c r="D51" s="1063"/>
      <c r="E51" s="945"/>
      <c r="F51" s="945"/>
      <c r="G51" s="945" t="s">
        <v>865</v>
      </c>
      <c r="H51" s="44">
        <v>900</v>
      </c>
      <c r="I51" s="44">
        <v>9000</v>
      </c>
      <c r="J51" s="44">
        <v>9952</v>
      </c>
      <c r="K51" s="946">
        <v>1800</v>
      </c>
      <c r="L51" s="946">
        <v>31100</v>
      </c>
      <c r="M51" s="946">
        <v>33013</v>
      </c>
    </row>
    <row r="52" spans="1:13">
      <c r="A52" s="1536">
        <f t="shared" si="1"/>
        <v>52</v>
      </c>
      <c r="D52" s="1063"/>
      <c r="E52" s="928"/>
      <c r="F52" s="945"/>
      <c r="G52" s="945" t="s">
        <v>478</v>
      </c>
      <c r="H52" s="404" t="s">
        <v>1381</v>
      </c>
      <c r="I52" s="404">
        <v>0.82</v>
      </c>
      <c r="J52" s="168">
        <v>0.05</v>
      </c>
      <c r="K52" s="959">
        <v>0.01</v>
      </c>
      <c r="L52" s="959">
        <v>2.39</v>
      </c>
      <c r="M52" s="959">
        <v>0.18</v>
      </c>
    </row>
    <row r="53" spans="1:13">
      <c r="A53" s="1536">
        <f t="shared" si="1"/>
        <v>53</v>
      </c>
      <c r="D53" s="1063"/>
      <c r="E53" s="942" t="s">
        <v>869</v>
      </c>
      <c r="F53" s="926"/>
      <c r="G53" s="926" t="s">
        <v>864</v>
      </c>
      <c r="H53" s="44">
        <v>13853900</v>
      </c>
      <c r="I53" s="193">
        <v>345500</v>
      </c>
      <c r="J53" s="193">
        <v>14199500</v>
      </c>
      <c r="K53" s="943">
        <v>14545000</v>
      </c>
      <c r="L53" s="943">
        <v>409500</v>
      </c>
      <c r="M53" s="943">
        <v>14954600</v>
      </c>
    </row>
    <row r="54" spans="1:13">
      <c r="A54" s="1536">
        <f t="shared" si="1"/>
        <v>54</v>
      </c>
      <c r="D54" s="1063"/>
      <c r="E54" s="944"/>
      <c r="F54" s="945"/>
      <c r="G54" s="945" t="s">
        <v>865</v>
      </c>
      <c r="H54" s="44">
        <v>400</v>
      </c>
      <c r="I54" s="44">
        <v>200</v>
      </c>
      <c r="J54" s="44">
        <v>703</v>
      </c>
      <c r="K54" s="946">
        <v>200</v>
      </c>
      <c r="L54" s="946">
        <v>7900</v>
      </c>
      <c r="M54" s="946">
        <v>8228</v>
      </c>
    </row>
    <row r="55" spans="1:13">
      <c r="A55" s="1536">
        <f t="shared" si="1"/>
        <v>55</v>
      </c>
      <c r="D55" s="1063"/>
      <c r="E55" s="947"/>
      <c r="F55" s="928"/>
      <c r="G55" s="928" t="s">
        <v>478</v>
      </c>
      <c r="H55" s="404" t="s">
        <v>1381</v>
      </c>
      <c r="I55" s="404">
        <v>0.05</v>
      </c>
      <c r="J55" s="404" t="s">
        <v>1381</v>
      </c>
      <c r="K55" s="958" t="s">
        <v>1381</v>
      </c>
      <c r="L55" s="958">
        <v>1.94</v>
      </c>
      <c r="M55" s="958">
        <v>0.06</v>
      </c>
    </row>
    <row r="56" spans="1:13">
      <c r="A56" s="1536">
        <f t="shared" si="1"/>
        <v>56</v>
      </c>
      <c r="D56" s="1063"/>
      <c r="E56" s="944" t="s">
        <v>870</v>
      </c>
      <c r="F56" s="945"/>
      <c r="G56" s="945" t="s">
        <v>864</v>
      </c>
      <c r="H56" s="44">
        <v>313700</v>
      </c>
      <c r="I56" s="193">
        <v>218600</v>
      </c>
      <c r="J56" s="44">
        <v>532300</v>
      </c>
      <c r="K56" s="946">
        <v>332700</v>
      </c>
      <c r="L56" s="946">
        <v>180700</v>
      </c>
      <c r="M56" s="946">
        <v>513500</v>
      </c>
    </row>
    <row r="57" spans="1:13">
      <c r="A57" s="1536">
        <f t="shared" si="1"/>
        <v>57</v>
      </c>
      <c r="D57" s="1063"/>
      <c r="E57" s="944"/>
      <c r="F57" s="945"/>
      <c r="G57" s="945" t="s">
        <v>865</v>
      </c>
      <c r="H57" s="44" t="s">
        <v>1381</v>
      </c>
      <c r="I57" s="44">
        <v>300</v>
      </c>
      <c r="J57" s="44">
        <v>347</v>
      </c>
      <c r="K57" s="946" t="s">
        <v>1381</v>
      </c>
      <c r="L57" s="946">
        <v>4715</v>
      </c>
      <c r="M57" s="946">
        <v>4715</v>
      </c>
    </row>
    <row r="58" spans="1:13">
      <c r="A58" s="1536">
        <f t="shared" si="1"/>
        <v>58</v>
      </c>
      <c r="D58" s="1063"/>
      <c r="E58" s="951"/>
      <c r="F58" s="945"/>
      <c r="G58" s="945" t="s">
        <v>478</v>
      </c>
      <c r="H58" s="404" t="s">
        <v>1381</v>
      </c>
      <c r="I58" s="404">
        <v>0.15</v>
      </c>
      <c r="J58" s="168" t="s">
        <v>1381</v>
      </c>
      <c r="K58" s="959" t="s">
        <v>1381</v>
      </c>
      <c r="L58" s="959">
        <v>2.61</v>
      </c>
      <c r="M58" s="958" t="s">
        <v>1381</v>
      </c>
    </row>
    <row r="59" spans="1:13">
      <c r="A59" s="1536">
        <f t="shared" si="1"/>
        <v>59</v>
      </c>
      <c r="D59" s="1063"/>
      <c r="E59" s="942" t="s">
        <v>871</v>
      </c>
      <c r="F59" s="926"/>
      <c r="G59" s="926" t="s">
        <v>864</v>
      </c>
      <c r="H59" s="44" t="s">
        <v>79</v>
      </c>
      <c r="I59" s="193" t="s">
        <v>79</v>
      </c>
      <c r="J59" s="193" t="s">
        <v>79</v>
      </c>
      <c r="K59" s="943" t="s">
        <v>79</v>
      </c>
      <c r="L59" s="943" t="s">
        <v>79</v>
      </c>
      <c r="M59" s="946" t="s">
        <v>79</v>
      </c>
    </row>
    <row r="60" spans="1:13">
      <c r="A60" s="1536">
        <f t="shared" si="1"/>
        <v>60</v>
      </c>
      <c r="D60" s="1063"/>
      <c r="E60" s="944"/>
      <c r="F60" s="945"/>
      <c r="G60" s="945" t="s">
        <v>865</v>
      </c>
      <c r="H60" s="44" t="s">
        <v>79</v>
      </c>
      <c r="I60" s="44" t="s">
        <v>79</v>
      </c>
      <c r="J60" s="44" t="s">
        <v>79</v>
      </c>
      <c r="K60" s="946" t="s">
        <v>79</v>
      </c>
      <c r="L60" s="946" t="s">
        <v>79</v>
      </c>
      <c r="M60" s="946" t="s">
        <v>79</v>
      </c>
    </row>
    <row r="61" spans="1:13">
      <c r="A61" s="1536">
        <f t="shared" si="1"/>
        <v>61</v>
      </c>
      <c r="D61" s="1063"/>
      <c r="E61" s="947"/>
      <c r="F61" s="928"/>
      <c r="G61" s="928" t="s">
        <v>478</v>
      </c>
      <c r="H61" s="404" t="s">
        <v>79</v>
      </c>
      <c r="I61" s="404" t="s">
        <v>79</v>
      </c>
      <c r="J61" s="404" t="s">
        <v>79</v>
      </c>
      <c r="K61" s="958" t="s">
        <v>79</v>
      </c>
      <c r="L61" s="958" t="s">
        <v>79</v>
      </c>
      <c r="M61" s="958" t="s">
        <v>79</v>
      </c>
    </row>
    <row r="62" spans="1:13">
      <c r="A62" s="1536">
        <f t="shared" si="1"/>
        <v>62</v>
      </c>
      <c r="D62" s="1063"/>
      <c r="E62" s="493"/>
      <c r="F62" s="493"/>
      <c r="G62" s="493"/>
    </row>
    <row r="63" spans="1:13" s="1161" customFormat="1" ht="12">
      <c r="A63" s="1536">
        <f t="shared" si="1"/>
        <v>63</v>
      </c>
      <c r="B63" s="1158"/>
      <c r="C63" s="1158"/>
      <c r="D63" s="1159"/>
      <c r="E63" s="1160"/>
      <c r="F63" s="1160"/>
      <c r="G63" s="1160"/>
    </row>
    <row r="64" spans="1:13" s="412" customFormat="1" ht="20.25" customHeight="1" thickBot="1">
      <c r="A64" s="1536">
        <f t="shared" si="1"/>
        <v>64</v>
      </c>
      <c r="B64" s="413"/>
      <c r="C64" s="413"/>
      <c r="D64" s="1103">
        <f>D34+1</f>
        <v>3</v>
      </c>
      <c r="E64" s="1093" t="s">
        <v>872</v>
      </c>
      <c r="F64" s="1104"/>
      <c r="G64" s="1104"/>
      <c r="H64" s="1105"/>
      <c r="I64" s="1105"/>
      <c r="J64" s="1105"/>
      <c r="K64" s="1105"/>
      <c r="L64" s="1105"/>
      <c r="M64" s="1094" t="s">
        <v>52</v>
      </c>
    </row>
    <row r="65" spans="1:15">
      <c r="A65" s="1536">
        <f t="shared" si="1"/>
        <v>65</v>
      </c>
      <c r="D65" s="1063"/>
      <c r="E65" s="1100"/>
      <c r="F65" s="1100"/>
      <c r="G65" s="1100"/>
      <c r="H65" s="1100"/>
      <c r="I65" s="1100"/>
      <c r="J65" s="1099">
        <v>202203</v>
      </c>
      <c r="K65" s="1146"/>
      <c r="L65" s="1147"/>
      <c r="M65" s="1149">
        <v>202303</v>
      </c>
      <c r="N65" s="2"/>
      <c r="O65" s="62"/>
    </row>
    <row r="66" spans="1:15">
      <c r="A66" s="1536">
        <f t="shared" si="1"/>
        <v>66</v>
      </c>
      <c r="D66" s="1063"/>
      <c r="E66" s="510"/>
      <c r="F66" s="510"/>
      <c r="G66" s="510"/>
      <c r="H66" s="510"/>
      <c r="I66" s="510"/>
      <c r="J66" s="616" t="s">
        <v>1412</v>
      </c>
      <c r="K66" s="1132"/>
      <c r="L66" s="1143"/>
      <c r="M66" s="1150" t="s">
        <v>1380</v>
      </c>
      <c r="N66" s="2"/>
      <c r="O66" s="62"/>
    </row>
    <row r="67" spans="1:15" s="1" customFormat="1">
      <c r="A67" s="1536">
        <f t="shared" si="1"/>
        <v>67</v>
      </c>
      <c r="B67" s="3"/>
      <c r="C67" s="3"/>
      <c r="D67" s="1063"/>
      <c r="E67" s="508"/>
      <c r="F67" s="508"/>
      <c r="G67" s="508"/>
      <c r="H67" s="508"/>
      <c r="I67" s="508"/>
      <c r="J67" s="780" t="s">
        <v>79</v>
      </c>
      <c r="K67" s="1140"/>
      <c r="L67" s="1141"/>
      <c r="M67" s="1246" t="s">
        <v>1406</v>
      </c>
    </row>
    <row r="68" spans="1:15" s="1" customFormat="1" ht="12">
      <c r="A68" s="1536">
        <f t="shared" si="1"/>
        <v>68</v>
      </c>
      <c r="B68" s="405"/>
      <c r="C68" s="405"/>
      <c r="D68" s="1086"/>
      <c r="E68" s="635" t="s">
        <v>101</v>
      </c>
      <c r="F68" s="961"/>
      <c r="G68" s="961"/>
      <c r="H68" s="406"/>
      <c r="I68" s="406"/>
      <c r="J68" s="65" t="s">
        <v>1381</v>
      </c>
      <c r="K68" s="689"/>
      <c r="L68" s="689"/>
      <c r="M68" s="782" t="s">
        <v>1381</v>
      </c>
    </row>
    <row r="69" spans="1:15" s="1" customFormat="1" ht="12">
      <c r="A69" s="1536">
        <f t="shared" si="1"/>
        <v>69</v>
      </c>
      <c r="B69" s="405"/>
      <c r="C69" s="405"/>
      <c r="D69" s="1086"/>
      <c r="E69" s="636" t="s">
        <v>873</v>
      </c>
      <c r="F69" s="962"/>
      <c r="G69" s="962"/>
      <c r="H69" s="407"/>
      <c r="I69" s="407"/>
      <c r="J69" s="67" t="s">
        <v>79</v>
      </c>
      <c r="K69" s="691"/>
      <c r="L69" s="691"/>
      <c r="M69" s="707" t="s">
        <v>79</v>
      </c>
    </row>
    <row r="70" spans="1:15" s="1" customFormat="1" ht="12">
      <c r="A70" s="1536">
        <f t="shared" si="1"/>
        <v>70</v>
      </c>
      <c r="B70" s="405"/>
      <c r="C70" s="405"/>
      <c r="D70" s="1086"/>
      <c r="E70" s="636" t="s">
        <v>874</v>
      </c>
      <c r="F70" s="962"/>
      <c r="G70" s="962"/>
      <c r="H70" s="407"/>
      <c r="I70" s="407"/>
      <c r="J70" s="67" t="s">
        <v>79</v>
      </c>
      <c r="K70" s="691"/>
      <c r="L70" s="691"/>
      <c r="M70" s="707" t="s">
        <v>79</v>
      </c>
    </row>
    <row r="71" spans="1:15" s="1" customFormat="1" ht="12">
      <c r="A71" s="1536">
        <f t="shared" ref="A71:A134" si="2">A70+1</f>
        <v>71</v>
      </c>
      <c r="B71" s="405"/>
      <c r="C71" s="405"/>
      <c r="D71" s="1086"/>
      <c r="E71" s="636" t="s">
        <v>875</v>
      </c>
      <c r="F71" s="962"/>
      <c r="G71" s="962"/>
      <c r="H71" s="407"/>
      <c r="I71" s="407"/>
      <c r="J71" s="67" t="s">
        <v>79</v>
      </c>
      <c r="K71" s="691"/>
      <c r="L71" s="691"/>
      <c r="M71" s="707" t="s">
        <v>79</v>
      </c>
    </row>
    <row r="72" spans="1:15" s="1" customFormat="1" ht="12">
      <c r="A72" s="1536">
        <f t="shared" si="2"/>
        <v>72</v>
      </c>
      <c r="B72" s="405"/>
      <c r="C72" s="405"/>
      <c r="D72" s="1086"/>
      <c r="E72" s="637" t="s">
        <v>64</v>
      </c>
      <c r="F72" s="963"/>
      <c r="G72" s="963"/>
      <c r="H72" s="408"/>
      <c r="I72" s="408"/>
      <c r="J72" s="69" t="s">
        <v>79</v>
      </c>
      <c r="K72" s="712"/>
      <c r="L72" s="712"/>
      <c r="M72" s="787" t="s">
        <v>79</v>
      </c>
    </row>
    <row r="73" spans="1:15" s="1" customFormat="1" ht="12">
      <c r="A73" s="1536">
        <f t="shared" si="2"/>
        <v>73</v>
      </c>
      <c r="B73" s="405"/>
      <c r="C73" s="405"/>
      <c r="D73" s="1086"/>
      <c r="E73" s="848" t="s">
        <v>102</v>
      </c>
      <c r="F73" s="961"/>
      <c r="G73" s="961"/>
      <c r="H73" s="406"/>
      <c r="I73" s="406"/>
      <c r="J73" s="65" t="s">
        <v>1381</v>
      </c>
      <c r="K73" s="689"/>
      <c r="L73" s="689"/>
      <c r="M73" s="782" t="s">
        <v>1381</v>
      </c>
    </row>
    <row r="74" spans="1:15" s="1" customFormat="1" ht="12">
      <c r="A74" s="1536">
        <f t="shared" si="2"/>
        <v>74</v>
      </c>
      <c r="B74" s="405"/>
      <c r="C74" s="405"/>
      <c r="D74" s="1086"/>
      <c r="E74" s="636" t="s">
        <v>876</v>
      </c>
      <c r="F74" s="962"/>
      <c r="G74" s="962"/>
      <c r="H74" s="407"/>
      <c r="I74" s="407"/>
      <c r="J74" s="67" t="s">
        <v>79</v>
      </c>
      <c r="K74" s="691"/>
      <c r="L74" s="691"/>
      <c r="M74" s="707" t="s">
        <v>79</v>
      </c>
    </row>
    <row r="75" spans="1:15" s="1" customFormat="1" ht="12">
      <c r="A75" s="1536">
        <f t="shared" si="2"/>
        <v>75</v>
      </c>
      <c r="B75" s="405"/>
      <c r="C75" s="405"/>
      <c r="D75" s="1086"/>
      <c r="E75" s="636" t="s">
        <v>877</v>
      </c>
      <c r="F75" s="962"/>
      <c r="G75" s="962"/>
      <c r="H75" s="407"/>
      <c r="I75" s="407"/>
      <c r="J75" s="67" t="s">
        <v>79</v>
      </c>
      <c r="K75" s="691"/>
      <c r="L75" s="691"/>
      <c r="M75" s="707" t="s">
        <v>79</v>
      </c>
    </row>
    <row r="76" spans="1:15" s="1" customFormat="1" ht="12">
      <c r="A76" s="1536">
        <f t="shared" si="2"/>
        <v>76</v>
      </c>
      <c r="B76" s="405"/>
      <c r="C76" s="405"/>
      <c r="D76" s="1086"/>
      <c r="E76" s="636" t="s">
        <v>878</v>
      </c>
      <c r="F76" s="962"/>
      <c r="G76" s="962"/>
      <c r="H76" s="407"/>
      <c r="I76" s="407"/>
      <c r="J76" s="67" t="s">
        <v>79</v>
      </c>
      <c r="K76" s="691"/>
      <c r="L76" s="691"/>
      <c r="M76" s="707" t="s">
        <v>79</v>
      </c>
    </row>
    <row r="77" spans="1:15" s="1" customFormat="1" ht="12">
      <c r="A77" s="1536">
        <f t="shared" si="2"/>
        <v>77</v>
      </c>
      <c r="B77" s="405"/>
      <c r="C77" s="405"/>
      <c r="D77" s="1086"/>
      <c r="E77" s="636" t="s">
        <v>879</v>
      </c>
      <c r="F77" s="962"/>
      <c r="G77" s="962"/>
      <c r="H77" s="407"/>
      <c r="I77" s="407"/>
      <c r="J77" s="67" t="s">
        <v>79</v>
      </c>
      <c r="K77" s="691"/>
      <c r="L77" s="691"/>
      <c r="M77" s="707" t="s">
        <v>79</v>
      </c>
    </row>
    <row r="78" spans="1:15" s="1" customFormat="1" ht="12">
      <c r="A78" s="1536">
        <f t="shared" si="2"/>
        <v>78</v>
      </c>
      <c r="B78" s="405"/>
      <c r="C78" s="405"/>
      <c r="D78" s="1086"/>
      <c r="E78" s="636" t="s">
        <v>880</v>
      </c>
      <c r="F78" s="962"/>
      <c r="G78" s="962"/>
      <c r="H78" s="407"/>
      <c r="I78" s="407"/>
      <c r="J78" s="67" t="s">
        <v>79</v>
      </c>
      <c r="K78" s="691"/>
      <c r="L78" s="691"/>
      <c r="M78" s="707" t="s">
        <v>79</v>
      </c>
    </row>
    <row r="79" spans="1:15" s="1" customFormat="1" ht="12">
      <c r="A79" s="1536">
        <f t="shared" si="2"/>
        <v>79</v>
      </c>
      <c r="B79" s="405"/>
      <c r="C79" s="405"/>
      <c r="D79" s="1086"/>
      <c r="E79" s="636" t="s">
        <v>881</v>
      </c>
      <c r="F79" s="962"/>
      <c r="G79" s="962"/>
      <c r="H79" s="407"/>
      <c r="I79" s="407"/>
      <c r="J79" s="67" t="s">
        <v>79</v>
      </c>
      <c r="K79" s="691"/>
      <c r="L79" s="691"/>
      <c r="M79" s="707" t="s">
        <v>79</v>
      </c>
    </row>
    <row r="80" spans="1:15" s="1" customFormat="1" ht="12">
      <c r="A80" s="1536">
        <f t="shared" si="2"/>
        <v>80</v>
      </c>
      <c r="B80" s="405"/>
      <c r="C80" s="405"/>
      <c r="D80" s="1086"/>
      <c r="E80" s="636" t="s">
        <v>882</v>
      </c>
      <c r="F80" s="962"/>
      <c r="G80" s="962"/>
      <c r="H80" s="407"/>
      <c r="I80" s="407"/>
      <c r="J80" s="67" t="s">
        <v>79</v>
      </c>
      <c r="K80" s="691"/>
      <c r="L80" s="691"/>
      <c r="M80" s="707" t="s">
        <v>79</v>
      </c>
    </row>
    <row r="81" spans="1:14" s="1" customFormat="1" ht="12">
      <c r="A81" s="1536">
        <f t="shared" si="2"/>
        <v>81</v>
      </c>
      <c r="B81" s="405"/>
      <c r="C81" s="405"/>
      <c r="D81" s="1086"/>
      <c r="E81" s="636" t="s">
        <v>883</v>
      </c>
      <c r="F81" s="962"/>
      <c r="G81" s="962"/>
      <c r="H81" s="407"/>
      <c r="I81" s="407"/>
      <c r="J81" s="67" t="s">
        <v>79</v>
      </c>
      <c r="K81" s="691"/>
      <c r="L81" s="691"/>
      <c r="M81" s="707" t="s">
        <v>79</v>
      </c>
    </row>
    <row r="82" spans="1:14" s="1" customFormat="1" ht="12">
      <c r="A82" s="1536">
        <f t="shared" si="2"/>
        <v>82</v>
      </c>
      <c r="B82" s="405"/>
      <c r="C82" s="405"/>
      <c r="D82" s="1086"/>
      <c r="E82" s="636" t="s">
        <v>884</v>
      </c>
      <c r="F82" s="962"/>
      <c r="G82" s="962"/>
      <c r="H82" s="407"/>
      <c r="I82" s="407"/>
      <c r="J82" s="67" t="s">
        <v>79</v>
      </c>
      <c r="K82" s="691"/>
      <c r="L82" s="691"/>
      <c r="M82" s="707" t="s">
        <v>79</v>
      </c>
    </row>
    <row r="83" spans="1:14" s="1" customFormat="1" ht="12">
      <c r="A83" s="1536">
        <f t="shared" si="2"/>
        <v>83</v>
      </c>
      <c r="B83" s="405"/>
      <c r="C83" s="405"/>
      <c r="D83" s="1086"/>
      <c r="E83" s="636" t="s">
        <v>885</v>
      </c>
      <c r="F83" s="962"/>
      <c r="G83" s="962"/>
      <c r="H83" s="407"/>
      <c r="I83" s="407"/>
      <c r="J83" s="67" t="s">
        <v>79</v>
      </c>
      <c r="K83" s="691"/>
      <c r="L83" s="691"/>
      <c r="M83" s="707" t="s">
        <v>79</v>
      </c>
    </row>
    <row r="84" spans="1:14" s="1" customFormat="1" ht="12">
      <c r="A84" s="1536">
        <f t="shared" si="2"/>
        <v>84</v>
      </c>
      <c r="B84" s="405"/>
      <c r="C84" s="405"/>
      <c r="D84" s="1086"/>
      <c r="E84" s="636" t="s">
        <v>886</v>
      </c>
      <c r="F84" s="962"/>
      <c r="G84" s="962"/>
      <c r="H84" s="407"/>
      <c r="I84" s="407"/>
      <c r="J84" s="67" t="s">
        <v>79</v>
      </c>
      <c r="K84" s="691"/>
      <c r="L84" s="691"/>
      <c r="M84" s="707" t="s">
        <v>79</v>
      </c>
    </row>
    <row r="85" spans="1:14" s="1" customFormat="1" ht="12">
      <c r="A85" s="1536">
        <f t="shared" si="2"/>
        <v>85</v>
      </c>
      <c r="B85" s="405"/>
      <c r="C85" s="405"/>
      <c r="D85" s="1086"/>
      <c r="E85" s="636" t="s">
        <v>887</v>
      </c>
      <c r="F85" s="962"/>
      <c r="G85" s="962"/>
      <c r="H85" s="407"/>
      <c r="I85" s="407"/>
      <c r="J85" s="67" t="s">
        <v>79</v>
      </c>
      <c r="K85" s="691"/>
      <c r="L85" s="691"/>
      <c r="M85" s="707" t="s">
        <v>79</v>
      </c>
    </row>
    <row r="86" spans="1:14" s="1" customFormat="1" ht="12">
      <c r="A86" s="1536">
        <f t="shared" si="2"/>
        <v>86</v>
      </c>
      <c r="B86" s="405"/>
      <c r="C86" s="405"/>
      <c r="D86" s="1086"/>
      <c r="E86" s="636" t="s">
        <v>888</v>
      </c>
      <c r="F86" s="962"/>
      <c r="G86" s="962"/>
      <c r="H86" s="407"/>
      <c r="I86" s="407"/>
      <c r="J86" s="67" t="s">
        <v>79</v>
      </c>
      <c r="K86" s="691"/>
      <c r="L86" s="691"/>
      <c r="M86" s="707" t="s">
        <v>79</v>
      </c>
    </row>
    <row r="87" spans="1:14" s="1" customFormat="1" ht="12">
      <c r="A87" s="1536">
        <f t="shared" si="2"/>
        <v>87</v>
      </c>
      <c r="B87" s="405"/>
      <c r="C87" s="405"/>
      <c r="D87" s="1086"/>
      <c r="E87" s="637" t="s">
        <v>64</v>
      </c>
      <c r="F87" s="963"/>
      <c r="G87" s="963"/>
      <c r="H87" s="408"/>
      <c r="I87" s="408"/>
      <c r="J87" s="69" t="s">
        <v>79</v>
      </c>
      <c r="K87" s="712"/>
      <c r="L87" s="712"/>
      <c r="M87" s="787" t="s">
        <v>79</v>
      </c>
    </row>
    <row r="88" spans="1:14" s="1" customFormat="1" ht="12">
      <c r="A88" s="1536">
        <f t="shared" si="2"/>
        <v>88</v>
      </c>
      <c r="B88" s="405"/>
      <c r="C88" s="405"/>
      <c r="D88" s="1086"/>
      <c r="E88" s="848" t="s">
        <v>103</v>
      </c>
      <c r="F88" s="961"/>
      <c r="G88" s="961"/>
      <c r="H88" s="406"/>
      <c r="I88" s="406"/>
      <c r="J88" s="65" t="s">
        <v>1381</v>
      </c>
      <c r="K88" s="689"/>
      <c r="L88" s="689"/>
      <c r="M88" s="782" t="s">
        <v>1381</v>
      </c>
    </row>
    <row r="89" spans="1:14" s="1" customFormat="1" ht="12">
      <c r="A89" s="1536">
        <f t="shared" si="2"/>
        <v>89</v>
      </c>
      <c r="B89" s="405"/>
      <c r="C89" s="405"/>
      <c r="D89" s="1086"/>
      <c r="E89" s="636" t="s">
        <v>889</v>
      </c>
      <c r="F89" s="962"/>
      <c r="G89" s="962"/>
      <c r="H89" s="407"/>
      <c r="I89" s="407"/>
      <c r="J89" s="67" t="s">
        <v>79</v>
      </c>
      <c r="K89" s="691"/>
      <c r="L89" s="691"/>
      <c r="M89" s="707" t="s">
        <v>79</v>
      </c>
    </row>
    <row r="90" spans="1:14" s="1" customFormat="1" ht="12">
      <c r="A90" s="1536">
        <f t="shared" si="2"/>
        <v>90</v>
      </c>
      <c r="B90" s="405"/>
      <c r="C90" s="405"/>
      <c r="D90" s="1086"/>
      <c r="E90" s="636" t="s">
        <v>890</v>
      </c>
      <c r="F90" s="962"/>
      <c r="G90" s="962"/>
      <c r="H90" s="407"/>
      <c r="I90" s="407"/>
      <c r="J90" s="67" t="s">
        <v>79</v>
      </c>
      <c r="K90" s="691"/>
      <c r="L90" s="691"/>
      <c r="M90" s="707" t="s">
        <v>79</v>
      </c>
    </row>
    <row r="91" spans="1:14" s="1" customFormat="1" ht="12">
      <c r="A91" s="1536">
        <f t="shared" si="2"/>
        <v>91</v>
      </c>
      <c r="B91" s="405"/>
      <c r="C91" s="405"/>
      <c r="D91" s="1086"/>
      <c r="E91" s="636" t="s">
        <v>891</v>
      </c>
      <c r="F91" s="962"/>
      <c r="G91" s="962"/>
      <c r="H91" s="407"/>
      <c r="I91" s="407"/>
      <c r="J91" s="67" t="s">
        <v>79</v>
      </c>
      <c r="K91" s="691"/>
      <c r="L91" s="691"/>
      <c r="M91" s="707" t="s">
        <v>79</v>
      </c>
    </row>
    <row r="92" spans="1:14" s="1" customFormat="1" ht="12">
      <c r="A92" s="1536">
        <f t="shared" si="2"/>
        <v>92</v>
      </c>
      <c r="B92" s="405"/>
      <c r="C92" s="405"/>
      <c r="D92" s="1086"/>
      <c r="E92" s="636" t="s">
        <v>892</v>
      </c>
      <c r="F92" s="962"/>
      <c r="G92" s="962"/>
      <c r="H92" s="407"/>
      <c r="I92" s="407"/>
      <c r="J92" s="67" t="s">
        <v>79</v>
      </c>
      <c r="K92" s="691"/>
      <c r="L92" s="691"/>
      <c r="M92" s="707" t="s">
        <v>79</v>
      </c>
    </row>
    <row r="93" spans="1:14" s="1" customFormat="1" ht="12">
      <c r="A93" s="1536">
        <f t="shared" si="2"/>
        <v>93</v>
      </c>
      <c r="B93" s="405"/>
      <c r="C93" s="405"/>
      <c r="D93" s="1086"/>
      <c r="E93" s="746" t="s">
        <v>64</v>
      </c>
      <c r="F93" s="964"/>
      <c r="G93" s="964"/>
      <c r="H93" s="409"/>
      <c r="I93" s="409"/>
      <c r="J93" s="191" t="s">
        <v>79</v>
      </c>
      <c r="K93" s="695"/>
      <c r="L93" s="695"/>
      <c r="M93" s="965" t="s">
        <v>79</v>
      </c>
    </row>
    <row r="94" spans="1:14" s="1" customFormat="1" ht="12">
      <c r="A94" s="1536">
        <f t="shared" si="2"/>
        <v>94</v>
      </c>
      <c r="B94" s="405"/>
      <c r="C94" s="405"/>
      <c r="D94" s="1086"/>
      <c r="E94" s="966" t="s">
        <v>64</v>
      </c>
      <c r="F94" s="949"/>
      <c r="G94" s="949"/>
      <c r="H94" s="410"/>
      <c r="I94" s="410"/>
      <c r="J94" s="206" t="s">
        <v>79</v>
      </c>
      <c r="K94" s="698"/>
      <c r="L94" s="698"/>
      <c r="M94" s="950" t="s">
        <v>79</v>
      </c>
    </row>
    <row r="95" spans="1:14" s="2" customFormat="1">
      <c r="A95" s="1536">
        <f t="shared" si="2"/>
        <v>95</v>
      </c>
      <c r="B95" s="405"/>
      <c r="C95" s="405"/>
      <c r="D95" s="1086"/>
      <c r="E95" s="967" t="s">
        <v>893</v>
      </c>
      <c r="F95" s="949"/>
      <c r="G95" s="949"/>
      <c r="H95" s="410"/>
      <c r="I95" s="410"/>
      <c r="J95" s="206">
        <v>84299</v>
      </c>
      <c r="K95" s="698"/>
      <c r="L95" s="698"/>
      <c r="M95" s="950">
        <v>82123</v>
      </c>
      <c r="N95" s="5"/>
    </row>
    <row r="96" spans="1:14" s="1161" customFormat="1">
      <c r="A96" s="1536">
        <f t="shared" si="2"/>
        <v>96</v>
      </c>
      <c r="B96" s="3"/>
      <c r="C96" s="3"/>
      <c r="D96" s="1063"/>
      <c r="E96" s="577"/>
      <c r="F96" s="508"/>
      <c r="G96" s="508"/>
      <c r="H96" s="45"/>
      <c r="I96" s="45"/>
      <c r="J96" s="45"/>
      <c r="K96" s="44"/>
      <c r="L96" s="44"/>
      <c r="M96" s="44"/>
    </row>
    <row r="97" spans="1:14" s="412" customFormat="1" ht="20.25" customHeight="1">
      <c r="A97" s="1536">
        <f t="shared" si="2"/>
        <v>97</v>
      </c>
      <c r="B97" s="1158"/>
      <c r="C97" s="1158"/>
      <c r="D97" s="1159"/>
      <c r="E97" s="1160"/>
      <c r="F97" s="1160"/>
      <c r="G97" s="1160"/>
      <c r="H97" s="1161"/>
      <c r="I97" s="1161"/>
      <c r="J97" s="1161"/>
      <c r="K97" s="1161"/>
      <c r="L97" s="1161"/>
      <c r="M97" s="1161"/>
    </row>
    <row r="98" spans="1:14" s="412" customFormat="1" ht="20.25" customHeight="1" thickBot="1">
      <c r="A98" s="1536">
        <f t="shared" si="2"/>
        <v>98</v>
      </c>
      <c r="B98" s="413"/>
      <c r="C98" s="413"/>
      <c r="D98" s="1103">
        <f>D64+1</f>
        <v>4</v>
      </c>
      <c r="E98" s="1093" t="s">
        <v>894</v>
      </c>
      <c r="F98" s="1104"/>
      <c r="G98" s="1104"/>
      <c r="H98" s="1105"/>
      <c r="I98" s="1105"/>
      <c r="J98" s="1105"/>
      <c r="K98" s="1105"/>
      <c r="L98" s="1105"/>
      <c r="M98" s="1094" t="s">
        <v>52</v>
      </c>
    </row>
    <row r="99" spans="1:14" s="1" customFormat="1" ht="16.5">
      <c r="A99" s="1536">
        <f t="shared" si="2"/>
        <v>99</v>
      </c>
      <c r="B99" s="398"/>
      <c r="C99" s="398"/>
      <c r="D99" s="1085"/>
      <c r="E99" s="1100"/>
      <c r="F99" s="1100"/>
      <c r="G99" s="1100"/>
      <c r="H99" s="1100"/>
      <c r="I99" s="1100"/>
      <c r="J99" s="1101">
        <v>202203</v>
      </c>
      <c r="K99" s="1146"/>
      <c r="L99" s="1147"/>
      <c r="M99" s="1148">
        <v>202303</v>
      </c>
    </row>
    <row r="100" spans="1:14" s="1" customFormat="1" ht="12">
      <c r="A100" s="1536">
        <f t="shared" si="2"/>
        <v>100</v>
      </c>
      <c r="B100" s="405"/>
      <c r="C100" s="405"/>
      <c r="D100" s="1086"/>
      <c r="E100" s="510"/>
      <c r="F100" s="510"/>
      <c r="G100" s="510"/>
      <c r="H100" s="510"/>
      <c r="I100" s="510"/>
      <c r="J100" s="562" t="s">
        <v>1412</v>
      </c>
      <c r="K100" s="1132"/>
      <c r="L100" s="1143"/>
      <c r="M100" s="1144" t="s">
        <v>1380</v>
      </c>
    </row>
    <row r="101" spans="1:14" s="1" customFormat="1" ht="12">
      <c r="A101" s="1536">
        <f t="shared" si="2"/>
        <v>101</v>
      </c>
      <c r="B101" s="405"/>
      <c r="C101" s="405"/>
      <c r="D101" s="1086"/>
      <c r="E101" s="508"/>
      <c r="F101" s="508"/>
      <c r="G101" s="508"/>
      <c r="H101" s="508"/>
      <c r="I101" s="508"/>
      <c r="J101" s="1102" t="s">
        <v>79</v>
      </c>
      <c r="K101" s="1140"/>
      <c r="L101" s="1141"/>
      <c r="M101" s="1247" t="s">
        <v>79</v>
      </c>
    </row>
    <row r="102" spans="1:14" s="1" customFormat="1" ht="12">
      <c r="A102" s="1536">
        <f t="shared" si="2"/>
        <v>102</v>
      </c>
      <c r="B102" s="405"/>
      <c r="C102" s="405"/>
      <c r="D102" s="1086"/>
      <c r="E102" s="968" t="s">
        <v>110</v>
      </c>
      <c r="F102" s="961"/>
      <c r="G102" s="961"/>
      <c r="H102" s="235"/>
      <c r="I102" s="235"/>
      <c r="J102" s="235">
        <v>75427</v>
      </c>
      <c r="K102" s="689"/>
      <c r="L102" s="689"/>
      <c r="M102" s="689">
        <v>73023</v>
      </c>
    </row>
    <row r="103" spans="1:14" s="1" customFormat="1" ht="12">
      <c r="A103" s="1536">
        <f t="shared" si="2"/>
        <v>103</v>
      </c>
      <c r="B103" s="405"/>
      <c r="C103" s="405"/>
      <c r="D103" s="1086"/>
      <c r="E103" s="969" t="s">
        <v>149</v>
      </c>
      <c r="F103" s="962"/>
      <c r="G103" s="962"/>
      <c r="H103" s="237"/>
      <c r="I103" s="237"/>
      <c r="J103" s="237">
        <v>76946</v>
      </c>
      <c r="K103" s="691"/>
      <c r="L103" s="691"/>
      <c r="M103" s="691">
        <v>73023</v>
      </c>
    </row>
    <row r="104" spans="1:14">
      <c r="A104" s="1536">
        <f t="shared" si="2"/>
        <v>104</v>
      </c>
      <c r="B104" s="405"/>
      <c r="C104" s="405"/>
      <c r="D104" s="1086"/>
      <c r="E104" s="969" t="s">
        <v>151</v>
      </c>
      <c r="F104" s="962"/>
      <c r="G104" s="962"/>
      <c r="H104" s="237"/>
      <c r="I104" s="237"/>
      <c r="J104" s="237">
        <v>78399</v>
      </c>
      <c r="K104" s="691"/>
      <c r="L104" s="691"/>
      <c r="M104" s="691">
        <v>93023</v>
      </c>
    </row>
    <row r="105" spans="1:14">
      <c r="A105" s="1536">
        <f t="shared" si="2"/>
        <v>105</v>
      </c>
      <c r="C105" s="405"/>
      <c r="D105" s="1086"/>
      <c r="E105" s="970" t="s">
        <v>895</v>
      </c>
      <c r="F105" s="963"/>
      <c r="G105" s="963"/>
      <c r="H105" s="250"/>
      <c r="I105" s="250"/>
      <c r="J105" s="250">
        <v>75176</v>
      </c>
      <c r="K105" s="712"/>
      <c r="L105" s="712"/>
      <c r="M105" s="712">
        <v>85341</v>
      </c>
    </row>
    <row r="106" spans="1:14" s="59" customFormat="1" ht="23.25">
      <c r="A106" s="1536">
        <f t="shared" si="2"/>
        <v>106</v>
      </c>
      <c r="B106" s="3"/>
      <c r="C106" s="3"/>
      <c r="D106" s="1085"/>
      <c r="E106" s="938"/>
      <c r="F106" s="493"/>
      <c r="G106" s="493"/>
      <c r="H106" s="5"/>
      <c r="I106" s="5"/>
      <c r="J106" s="5"/>
      <c r="K106" s="5"/>
      <c r="L106" s="5"/>
      <c r="M106" s="5"/>
    </row>
    <row r="107" spans="1:14" ht="23.25">
      <c r="A107" s="1536">
        <f t="shared" si="2"/>
        <v>107</v>
      </c>
      <c r="B107" s="411"/>
      <c r="D107" s="1063"/>
      <c r="E107" s="577"/>
      <c r="F107" s="508"/>
      <c r="G107" s="508"/>
      <c r="H107" s="45"/>
      <c r="I107" s="45"/>
      <c r="J107" s="45"/>
      <c r="K107" s="44"/>
      <c r="L107" s="44"/>
      <c r="M107" s="44"/>
    </row>
    <row r="108" spans="1:14" s="412" customFormat="1" ht="20.25" customHeight="1">
      <c r="A108" s="1536">
        <f t="shared" si="2"/>
        <v>108</v>
      </c>
      <c r="B108" s="3"/>
      <c r="C108" s="411"/>
      <c r="D108" s="1087"/>
      <c r="E108" s="935" t="s">
        <v>896</v>
      </c>
      <c r="F108" s="537"/>
      <c r="G108" s="537"/>
      <c r="H108" s="59"/>
      <c r="I108" s="59"/>
      <c r="J108" s="59"/>
      <c r="K108" s="59"/>
      <c r="L108" s="59"/>
      <c r="M108" s="59"/>
    </row>
    <row r="109" spans="1:14" s="399" customFormat="1" ht="16.5">
      <c r="A109" s="1536">
        <f t="shared" si="2"/>
        <v>109</v>
      </c>
      <c r="B109" s="413"/>
      <c r="C109" s="3"/>
      <c r="D109" s="1083"/>
      <c r="E109" s="972"/>
      <c r="F109" s="508"/>
      <c r="G109" s="508"/>
      <c r="H109" s="45"/>
      <c r="I109" s="45"/>
      <c r="J109" s="45"/>
      <c r="K109" s="44"/>
      <c r="L109" s="44"/>
      <c r="M109" s="44"/>
    </row>
    <row r="110" spans="1:14" s="412" customFormat="1" ht="20.25" customHeight="1" thickBot="1">
      <c r="A110" s="1536">
        <f t="shared" si="2"/>
        <v>110</v>
      </c>
      <c r="B110" s="413"/>
      <c r="C110" s="413"/>
      <c r="D110" s="1103">
        <f>D98+1</f>
        <v>5</v>
      </c>
      <c r="E110" s="1093" t="s">
        <v>897</v>
      </c>
      <c r="F110" s="1104"/>
      <c r="G110" s="1104"/>
      <c r="H110" s="1105"/>
      <c r="I110" s="1105"/>
      <c r="J110" s="1105"/>
      <c r="K110" s="1105"/>
      <c r="L110" s="1105"/>
      <c r="M110" s="1094" t="s">
        <v>52</v>
      </c>
    </row>
    <row r="111" spans="1:14" s="1" customFormat="1" ht="16.5">
      <c r="A111" s="1536">
        <f t="shared" si="2"/>
        <v>111</v>
      </c>
      <c r="B111" s="405"/>
      <c r="C111" s="398"/>
      <c r="D111" s="1085"/>
      <c r="E111" s="508"/>
      <c r="F111" s="508"/>
      <c r="G111" s="508"/>
      <c r="H111" s="508"/>
      <c r="I111" s="508"/>
      <c r="J111" s="1102">
        <v>202203</v>
      </c>
      <c r="K111" s="1140"/>
      <c r="L111" s="1141"/>
      <c r="M111" s="1142">
        <v>202303</v>
      </c>
    </row>
    <row r="112" spans="1:14">
      <c r="A112" s="1536">
        <f t="shared" si="2"/>
        <v>112</v>
      </c>
      <c r="B112" s="405"/>
      <c r="C112" s="405"/>
      <c r="D112" s="1086"/>
      <c r="E112" s="510"/>
      <c r="F112" s="510"/>
      <c r="G112" s="510"/>
      <c r="H112" s="510"/>
      <c r="I112" s="510"/>
      <c r="J112" s="562" t="s">
        <v>1412</v>
      </c>
      <c r="K112" s="1132"/>
      <c r="L112" s="1143"/>
      <c r="M112" s="1144" t="s">
        <v>1380</v>
      </c>
      <c r="N112" s="2"/>
    </row>
    <row r="113" spans="1:14">
      <c r="A113" s="1536">
        <f t="shared" si="2"/>
        <v>113</v>
      </c>
      <c r="C113" s="405"/>
      <c r="D113" s="1088"/>
      <c r="E113" s="945"/>
      <c r="F113" s="945"/>
      <c r="G113" s="945"/>
      <c r="H113" s="945"/>
      <c r="I113" s="1234" t="s">
        <v>79</v>
      </c>
      <c r="J113" s="1234"/>
      <c r="K113" s="1248"/>
      <c r="L113" s="1157" t="s">
        <v>79</v>
      </c>
      <c r="M113" s="1157"/>
      <c r="N113" s="2"/>
    </row>
    <row r="114" spans="1:14">
      <c r="A114" s="1536">
        <f t="shared" si="2"/>
        <v>114</v>
      </c>
      <c r="C114" s="405"/>
      <c r="D114" s="1088"/>
      <c r="E114" s="949"/>
      <c r="F114" s="949"/>
      <c r="G114" s="949"/>
      <c r="H114" s="949"/>
      <c r="I114" s="940" t="s">
        <v>864</v>
      </c>
      <c r="J114" s="940" t="s">
        <v>515</v>
      </c>
      <c r="K114" s="1259"/>
      <c r="L114" s="1155" t="s">
        <v>864</v>
      </c>
      <c r="M114" s="1155" t="s">
        <v>515</v>
      </c>
      <c r="N114" s="2"/>
    </row>
    <row r="115" spans="1:14">
      <c r="A115" s="1536">
        <f t="shared" si="2"/>
        <v>115</v>
      </c>
      <c r="D115" s="494"/>
      <c r="E115" s="574" t="s">
        <v>898</v>
      </c>
      <c r="F115" s="591"/>
      <c r="G115" s="591"/>
      <c r="H115" s="64"/>
      <c r="I115" s="86">
        <v>14199500</v>
      </c>
      <c r="J115" s="414">
        <f t="shared" ref="J115:J123" si="3">IF(SUM(I115)=0,"- ",ROUND(I115/I$123*100,2))</f>
        <v>96.39</v>
      </c>
      <c r="K115" s="973"/>
      <c r="L115" s="782">
        <v>14954600</v>
      </c>
      <c r="M115" s="783">
        <f t="shared" ref="M115:M123" si="4">IF(SUM(L115)=0,"- ",ROUND(L115/L$123*100,2))</f>
        <v>96.68</v>
      </c>
      <c r="N115" s="2"/>
    </row>
    <row r="116" spans="1:14">
      <c r="A116" s="1536">
        <f t="shared" si="2"/>
        <v>116</v>
      </c>
      <c r="D116" s="494"/>
      <c r="E116" s="576" t="s">
        <v>899</v>
      </c>
      <c r="F116" s="566"/>
      <c r="G116" s="566"/>
      <c r="H116" s="66"/>
      <c r="I116" s="80">
        <v>10557600</v>
      </c>
      <c r="J116" s="415">
        <f t="shared" si="3"/>
        <v>71.67</v>
      </c>
      <c r="K116" s="974"/>
      <c r="L116" s="707">
        <v>11283100</v>
      </c>
      <c r="M116" s="784">
        <f t="shared" si="4"/>
        <v>72.94</v>
      </c>
      <c r="N116" s="2"/>
    </row>
    <row r="117" spans="1:14">
      <c r="A117" s="1536">
        <f t="shared" si="2"/>
        <v>117</v>
      </c>
      <c r="D117" s="494"/>
      <c r="E117" s="576" t="s">
        <v>900</v>
      </c>
      <c r="F117" s="566"/>
      <c r="G117" s="566"/>
      <c r="H117" s="66"/>
      <c r="I117" s="80">
        <v>3446700</v>
      </c>
      <c r="J117" s="415">
        <f t="shared" si="3"/>
        <v>23.4</v>
      </c>
      <c r="K117" s="974"/>
      <c r="L117" s="707">
        <v>3445900</v>
      </c>
      <c r="M117" s="784">
        <f t="shared" si="4"/>
        <v>22.28</v>
      </c>
    </row>
    <row r="118" spans="1:14">
      <c r="A118" s="1536">
        <f t="shared" si="2"/>
        <v>118</v>
      </c>
      <c r="D118" s="494"/>
      <c r="E118" s="580" t="s">
        <v>901</v>
      </c>
      <c r="F118" s="566"/>
      <c r="G118" s="566"/>
      <c r="H118" s="66"/>
      <c r="I118" s="80">
        <v>3252100</v>
      </c>
      <c r="J118" s="415">
        <f t="shared" si="3"/>
        <v>22.08</v>
      </c>
      <c r="K118" s="974"/>
      <c r="L118" s="707">
        <v>3213400</v>
      </c>
      <c r="M118" s="784">
        <f t="shared" si="4"/>
        <v>20.77</v>
      </c>
    </row>
    <row r="119" spans="1:14">
      <c r="A119" s="1536">
        <f t="shared" si="2"/>
        <v>119</v>
      </c>
      <c r="D119" s="494"/>
      <c r="E119" s="580" t="s">
        <v>902</v>
      </c>
      <c r="F119" s="566"/>
      <c r="G119" s="566"/>
      <c r="H119" s="66"/>
      <c r="I119" s="80">
        <v>800</v>
      </c>
      <c r="J119" s="415">
        <f t="shared" si="3"/>
        <v>0.01</v>
      </c>
      <c r="K119" s="974"/>
      <c r="L119" s="707">
        <v>900</v>
      </c>
      <c r="M119" s="784">
        <f t="shared" si="4"/>
        <v>0.01</v>
      </c>
    </row>
    <row r="120" spans="1:14">
      <c r="A120" s="1536">
        <f t="shared" si="2"/>
        <v>120</v>
      </c>
      <c r="D120" s="1063"/>
      <c r="E120" s="576" t="s">
        <v>903</v>
      </c>
      <c r="F120" s="566"/>
      <c r="G120" s="566"/>
      <c r="H120" s="66"/>
      <c r="I120" s="80" t="s">
        <v>79</v>
      </c>
      <c r="J120" s="415" t="str">
        <f t="shared" si="3"/>
        <v xml:space="preserve">- </v>
      </c>
      <c r="K120" s="974"/>
      <c r="L120" s="707" t="s">
        <v>79</v>
      </c>
      <c r="M120" s="784" t="str">
        <f t="shared" si="4"/>
        <v xml:space="preserve">- </v>
      </c>
    </row>
    <row r="121" spans="1:14">
      <c r="A121" s="1536">
        <f t="shared" si="2"/>
        <v>121</v>
      </c>
      <c r="D121" s="1063"/>
      <c r="E121" s="576" t="s">
        <v>904</v>
      </c>
      <c r="F121" s="566"/>
      <c r="G121" s="566"/>
      <c r="H121" s="66"/>
      <c r="I121" s="80">
        <v>195100</v>
      </c>
      <c r="J121" s="415">
        <f t="shared" si="3"/>
        <v>1.32</v>
      </c>
      <c r="K121" s="974"/>
      <c r="L121" s="707">
        <v>225400</v>
      </c>
      <c r="M121" s="784">
        <f t="shared" si="4"/>
        <v>1.46</v>
      </c>
    </row>
    <row r="122" spans="1:14" s="1161" customFormat="1">
      <c r="A122" s="1536">
        <f t="shared" si="2"/>
        <v>122</v>
      </c>
      <c r="B122" s="3"/>
      <c r="C122" s="3"/>
      <c r="D122" s="1063"/>
      <c r="E122" s="598" t="s">
        <v>824</v>
      </c>
      <c r="F122" s="567"/>
      <c r="G122" s="567"/>
      <c r="H122" s="68"/>
      <c r="I122" s="89">
        <v>532300</v>
      </c>
      <c r="J122" s="416">
        <f t="shared" si="3"/>
        <v>3.61</v>
      </c>
      <c r="K122" s="975"/>
      <c r="L122" s="787">
        <v>513500</v>
      </c>
      <c r="M122" s="788">
        <f t="shared" si="4"/>
        <v>3.32</v>
      </c>
    </row>
    <row r="123" spans="1:14" s="412" customFormat="1" ht="20.25" customHeight="1">
      <c r="A123" s="1536">
        <f t="shared" si="2"/>
        <v>123</v>
      </c>
      <c r="B123" s="1158"/>
      <c r="C123" s="3"/>
      <c r="D123" s="1063"/>
      <c r="E123" s="976" t="s">
        <v>327</v>
      </c>
      <c r="F123" s="977"/>
      <c r="G123" s="697"/>
      <c r="H123" s="120"/>
      <c r="I123" s="123">
        <v>14731800</v>
      </c>
      <c r="J123" s="417">
        <f t="shared" si="3"/>
        <v>100</v>
      </c>
      <c r="K123" s="978"/>
      <c r="L123" s="950">
        <v>15468100</v>
      </c>
      <c r="M123" s="952">
        <f t="shared" si="4"/>
        <v>100</v>
      </c>
    </row>
    <row r="124" spans="1:14" ht="16.5">
      <c r="A124" s="1536">
        <f t="shared" si="2"/>
        <v>124</v>
      </c>
      <c r="B124" s="413"/>
      <c r="D124" s="1063"/>
      <c r="E124" s="493"/>
      <c r="F124" s="493"/>
      <c r="G124" s="493"/>
    </row>
    <row r="125" spans="1:14">
      <c r="A125" s="1536">
        <f t="shared" si="2"/>
        <v>125</v>
      </c>
      <c r="C125" s="1158"/>
      <c r="D125" s="1159"/>
      <c r="E125" s="1160"/>
      <c r="F125" s="1160"/>
      <c r="G125" s="1160"/>
      <c r="H125" s="1161"/>
      <c r="I125" s="1161"/>
      <c r="J125" s="1161"/>
      <c r="K125" s="1161"/>
      <c r="L125" s="1161"/>
      <c r="M125" s="1161"/>
    </row>
    <row r="126" spans="1:14" s="412" customFormat="1" ht="20.25" customHeight="1" thickBot="1">
      <c r="A126" s="1536">
        <f t="shared" si="2"/>
        <v>126</v>
      </c>
      <c r="B126" s="413"/>
      <c r="C126" s="413"/>
      <c r="D126" s="1103">
        <f>D110+1</f>
        <v>6</v>
      </c>
      <c r="E126" s="1093" t="s">
        <v>905</v>
      </c>
      <c r="F126" s="1104"/>
      <c r="G126" s="1104"/>
      <c r="H126" s="1105"/>
      <c r="I126" s="1105"/>
      <c r="J126" s="1105"/>
      <c r="K126" s="1105"/>
      <c r="L126" s="1105"/>
      <c r="M126" s="1094" t="s">
        <v>52</v>
      </c>
    </row>
    <row r="127" spans="1:14" s="2" customFormat="1">
      <c r="A127" s="1536">
        <f t="shared" si="2"/>
        <v>127</v>
      </c>
      <c r="B127" s="3"/>
      <c r="C127" s="3"/>
      <c r="D127" s="1065"/>
      <c r="F127" s="979"/>
      <c r="G127" s="1655" t="s">
        <v>906</v>
      </c>
      <c r="H127" s="1657" t="s">
        <v>907</v>
      </c>
      <c r="I127" s="1657" t="s">
        <v>908</v>
      </c>
      <c r="J127" s="1657" t="s">
        <v>909</v>
      </c>
      <c r="K127" s="1657" t="s">
        <v>910</v>
      </c>
      <c r="L127" s="1655" t="s">
        <v>911</v>
      </c>
      <c r="M127" s="1655" t="s">
        <v>563</v>
      </c>
    </row>
    <row r="128" spans="1:14" s="2" customFormat="1">
      <c r="A128" s="1536">
        <f t="shared" si="2"/>
        <v>128</v>
      </c>
      <c r="B128" s="3"/>
      <c r="C128" s="3"/>
      <c r="D128" s="1065"/>
      <c r="F128" s="980"/>
      <c r="G128" s="1656"/>
      <c r="H128" s="1656"/>
      <c r="I128" s="1656"/>
      <c r="J128" s="1656"/>
      <c r="K128" s="1656"/>
      <c r="L128" s="1656"/>
      <c r="M128" s="1656"/>
    </row>
    <row r="129" spans="1:14" s="2" customFormat="1">
      <c r="A129" s="1536">
        <f t="shared" si="2"/>
        <v>129</v>
      </c>
      <c r="B129" s="3"/>
      <c r="C129" s="3"/>
      <c r="D129" s="1065"/>
      <c r="E129" s="615">
        <v>202303</v>
      </c>
      <c r="F129" s="1249"/>
      <c r="G129" s="1251" t="s">
        <v>79</v>
      </c>
      <c r="H129" s="1250"/>
      <c r="I129" s="1250"/>
      <c r="J129" s="1250"/>
      <c r="K129" s="1250"/>
      <c r="L129" s="1250"/>
      <c r="M129" s="1250"/>
    </row>
    <row r="130" spans="1:14" s="2" customFormat="1">
      <c r="A130" s="1536">
        <f t="shared" si="2"/>
        <v>130</v>
      </c>
      <c r="B130" s="3"/>
      <c r="C130" s="3"/>
      <c r="D130" s="1065"/>
      <c r="E130" s="616" t="s">
        <v>1380</v>
      </c>
      <c r="F130" s="1249"/>
      <c r="G130" s="1250"/>
      <c r="H130" s="1250"/>
      <c r="I130" s="1250"/>
      <c r="J130" s="1250"/>
      <c r="K130" s="1250"/>
      <c r="L130" s="1250"/>
      <c r="M130" s="1250"/>
    </row>
    <row r="131" spans="1:14">
      <c r="A131" s="1536">
        <f t="shared" si="2"/>
        <v>131</v>
      </c>
      <c r="E131" s="591" t="s">
        <v>912</v>
      </c>
      <c r="F131" s="981"/>
      <c r="G131" s="782">
        <v>1208500</v>
      </c>
      <c r="H131" s="782">
        <v>609300</v>
      </c>
      <c r="I131" s="782">
        <v>961500</v>
      </c>
      <c r="J131" s="782">
        <v>332100</v>
      </c>
      <c r="K131" s="782">
        <v>294100</v>
      </c>
      <c r="L131" s="782">
        <v>60900</v>
      </c>
      <c r="M131" s="782">
        <v>3466600</v>
      </c>
    </row>
    <row r="132" spans="1:14">
      <c r="A132" s="1536">
        <f t="shared" si="2"/>
        <v>132</v>
      </c>
      <c r="E132" s="1652" t="s">
        <v>913</v>
      </c>
      <c r="F132" s="1653"/>
      <c r="G132" s="707">
        <v>913500</v>
      </c>
      <c r="H132" s="707">
        <v>600900</v>
      </c>
      <c r="I132" s="707">
        <v>961400</v>
      </c>
      <c r="J132" s="707">
        <v>331600</v>
      </c>
      <c r="K132" s="707">
        <v>293900</v>
      </c>
      <c r="L132" s="707">
        <v>60900</v>
      </c>
      <c r="M132" s="707">
        <v>3162400</v>
      </c>
      <c r="N132" s="422"/>
    </row>
    <row r="133" spans="1:14">
      <c r="A133" s="1536">
        <f t="shared" si="2"/>
        <v>133</v>
      </c>
      <c r="E133" s="1652" t="s">
        <v>914</v>
      </c>
      <c r="F133" s="1653"/>
      <c r="G133" s="707">
        <v>100</v>
      </c>
      <c r="H133" s="707">
        <v>0</v>
      </c>
      <c r="I133" s="707">
        <v>0</v>
      </c>
      <c r="J133" s="707">
        <v>500</v>
      </c>
      <c r="K133" s="707">
        <v>100</v>
      </c>
      <c r="L133" s="707" t="s">
        <v>1381</v>
      </c>
      <c r="M133" s="707">
        <v>900</v>
      </c>
    </row>
    <row r="134" spans="1:14">
      <c r="A134" s="1536">
        <f t="shared" si="2"/>
        <v>134</v>
      </c>
      <c r="E134" s="725" t="s">
        <v>915</v>
      </c>
      <c r="F134" s="982"/>
      <c r="G134" s="787">
        <v>294800</v>
      </c>
      <c r="H134" s="787">
        <v>8300</v>
      </c>
      <c r="I134" s="787" t="s">
        <v>1381</v>
      </c>
      <c r="J134" s="787" t="s">
        <v>1381</v>
      </c>
      <c r="K134" s="787" t="s">
        <v>1381</v>
      </c>
      <c r="L134" s="787" t="s">
        <v>1381</v>
      </c>
      <c r="M134" s="787">
        <v>303100</v>
      </c>
    </row>
    <row r="135" spans="1:14" ht="16.5" customHeight="1">
      <c r="A135" s="1536">
        <f t="shared" ref="A135:A198" si="5">A134+1</f>
        <v>135</v>
      </c>
      <c r="E135" s="419"/>
      <c r="F135" s="420"/>
      <c r="G135" s="420"/>
      <c r="H135" s="421"/>
      <c r="I135" s="422"/>
      <c r="J135" s="422"/>
      <c r="K135" s="422"/>
      <c r="L135" s="422"/>
      <c r="M135" s="937" t="s">
        <v>52</v>
      </c>
    </row>
    <row r="136" spans="1:14" s="2" customFormat="1">
      <c r="A136" s="1536">
        <f t="shared" si="5"/>
        <v>136</v>
      </c>
      <c r="B136" s="3"/>
      <c r="C136" s="3"/>
      <c r="D136" s="1065"/>
      <c r="E136" s="60"/>
      <c r="F136" s="979"/>
      <c r="G136" s="1568" t="s">
        <v>906</v>
      </c>
      <c r="H136" s="1596" t="s">
        <v>907</v>
      </c>
      <c r="I136" s="1596" t="s">
        <v>908</v>
      </c>
      <c r="J136" s="1596" t="s">
        <v>909</v>
      </c>
      <c r="K136" s="1596" t="s">
        <v>910</v>
      </c>
      <c r="L136" s="1568" t="s">
        <v>911</v>
      </c>
      <c r="M136" s="1568" t="s">
        <v>563</v>
      </c>
    </row>
    <row r="137" spans="1:14" s="2" customFormat="1">
      <c r="A137" s="1536">
        <f t="shared" si="5"/>
        <v>137</v>
      </c>
      <c r="B137" s="3"/>
      <c r="C137" s="3"/>
      <c r="D137" s="1065"/>
      <c r="F137" s="980"/>
      <c r="G137" s="1641"/>
      <c r="H137" s="1641"/>
      <c r="I137" s="1641"/>
      <c r="J137" s="1641"/>
      <c r="K137" s="1641"/>
      <c r="L137" s="1641"/>
      <c r="M137" s="1641"/>
    </row>
    <row r="138" spans="1:14" s="2" customFormat="1">
      <c r="A138" s="1536">
        <f t="shared" si="5"/>
        <v>138</v>
      </c>
      <c r="B138" s="3"/>
      <c r="C138" s="3"/>
      <c r="D138" s="1065"/>
      <c r="E138" s="615">
        <v>202203</v>
      </c>
      <c r="F138" s="1249"/>
      <c r="G138" s="235" t="s">
        <v>79</v>
      </c>
      <c r="H138" s="508"/>
      <c r="I138" s="508"/>
      <c r="J138" s="508"/>
      <c r="K138" s="508"/>
      <c r="L138" s="508"/>
      <c r="M138" s="508"/>
    </row>
    <row r="139" spans="1:14" s="2" customFormat="1">
      <c r="A139" s="1536">
        <f t="shared" si="5"/>
        <v>139</v>
      </c>
      <c r="B139" s="3"/>
      <c r="C139" s="3"/>
      <c r="D139" s="1065"/>
      <c r="E139" s="616" t="s">
        <v>1412</v>
      </c>
      <c r="F139" s="1249"/>
      <c r="G139" s="508"/>
      <c r="H139" s="508"/>
      <c r="I139" s="508"/>
      <c r="J139" s="508"/>
      <c r="K139" s="508"/>
      <c r="L139" s="508"/>
      <c r="M139" s="508"/>
    </row>
    <row r="140" spans="1:14" s="2" customFormat="1">
      <c r="A140" s="1536">
        <f t="shared" si="5"/>
        <v>140</v>
      </c>
      <c r="B140" s="3"/>
      <c r="C140" s="3"/>
      <c r="D140" s="1065"/>
      <c r="E140" s="983" t="s">
        <v>912</v>
      </c>
      <c r="F140" s="984"/>
      <c r="G140" s="235">
        <v>1130100</v>
      </c>
      <c r="H140" s="235">
        <v>596500</v>
      </c>
      <c r="I140" s="235">
        <v>968100</v>
      </c>
      <c r="J140" s="235">
        <v>340900</v>
      </c>
      <c r="K140" s="235">
        <v>310500</v>
      </c>
      <c r="L140" s="235">
        <v>69400</v>
      </c>
      <c r="M140" s="235">
        <v>3415700</v>
      </c>
    </row>
    <row r="141" spans="1:14">
      <c r="A141" s="1536">
        <f t="shared" si="5"/>
        <v>141</v>
      </c>
      <c r="E141" s="1650" t="s">
        <v>913</v>
      </c>
      <c r="F141" s="1651"/>
      <c r="G141" s="237">
        <v>946200</v>
      </c>
      <c r="H141" s="237">
        <v>586100</v>
      </c>
      <c r="I141" s="237">
        <v>967200</v>
      </c>
      <c r="J141" s="237">
        <v>340600</v>
      </c>
      <c r="K141" s="237">
        <v>310300</v>
      </c>
      <c r="L141" s="237">
        <v>69400</v>
      </c>
      <c r="M141" s="237">
        <v>3220000</v>
      </c>
    </row>
    <row r="142" spans="1:14" s="1161" customFormat="1">
      <c r="A142" s="1536">
        <f t="shared" si="5"/>
        <v>142</v>
      </c>
      <c r="B142" s="3"/>
      <c r="C142" s="3"/>
      <c r="D142" s="1065"/>
      <c r="E142" s="1650" t="s">
        <v>914</v>
      </c>
      <c r="F142" s="1651"/>
      <c r="G142" s="67">
        <v>0</v>
      </c>
      <c r="H142" s="67">
        <v>0</v>
      </c>
      <c r="I142" s="67">
        <v>300</v>
      </c>
      <c r="J142" s="67">
        <v>300</v>
      </c>
      <c r="K142" s="67">
        <v>100</v>
      </c>
      <c r="L142" s="67" t="s">
        <v>1381</v>
      </c>
      <c r="M142" s="67">
        <v>800</v>
      </c>
    </row>
    <row r="143" spans="1:14" s="59" customFormat="1" ht="23.25">
      <c r="A143" s="1536">
        <f t="shared" si="5"/>
        <v>143</v>
      </c>
      <c r="B143" s="1158"/>
      <c r="C143" s="3"/>
      <c r="D143" s="1065"/>
      <c r="E143" s="985" t="s">
        <v>915</v>
      </c>
      <c r="F143" s="986"/>
      <c r="G143" s="69">
        <v>183800</v>
      </c>
      <c r="H143" s="69">
        <v>10300</v>
      </c>
      <c r="I143" s="69">
        <v>600</v>
      </c>
      <c r="J143" s="69" t="s">
        <v>1381</v>
      </c>
      <c r="K143" s="69" t="s">
        <v>1381</v>
      </c>
      <c r="L143" s="69" t="s">
        <v>1381</v>
      </c>
      <c r="M143" s="69">
        <v>194800</v>
      </c>
    </row>
    <row r="144" spans="1:14" ht="23.25">
      <c r="A144" s="1536">
        <f t="shared" si="5"/>
        <v>144</v>
      </c>
      <c r="B144" s="411"/>
    </row>
    <row r="145" spans="1:14" s="412" customFormat="1" ht="20.25" customHeight="1">
      <c r="A145" s="1536">
        <f t="shared" si="5"/>
        <v>145</v>
      </c>
      <c r="B145" s="3"/>
      <c r="C145" s="1158"/>
      <c r="D145" s="1159"/>
      <c r="E145" s="1160"/>
      <c r="F145" s="1160"/>
      <c r="G145" s="1160"/>
      <c r="H145" s="1161"/>
      <c r="I145" s="1161"/>
      <c r="J145" s="1161"/>
      <c r="K145" s="1161"/>
      <c r="L145" s="1161"/>
      <c r="M145" s="1161"/>
    </row>
    <row r="146" spans="1:14" ht="23.25">
      <c r="A146" s="1536">
        <f t="shared" si="5"/>
        <v>146</v>
      </c>
      <c r="B146" s="413"/>
      <c r="C146" s="411"/>
      <c r="D146" s="1089"/>
      <c r="E146" s="935" t="s">
        <v>916</v>
      </c>
      <c r="F146" s="59"/>
      <c r="G146" s="59"/>
      <c r="H146" s="59"/>
      <c r="I146" s="59"/>
      <c r="J146" s="59"/>
      <c r="K146" s="59"/>
      <c r="L146" s="59"/>
      <c r="M146" s="59"/>
    </row>
    <row r="147" spans="1:14">
      <c r="A147" s="1536">
        <f t="shared" si="5"/>
        <v>147</v>
      </c>
      <c r="D147" s="1090"/>
      <c r="E147" s="399"/>
    </row>
    <row r="148" spans="1:14" s="412" customFormat="1" ht="20.25" customHeight="1" thickBot="1">
      <c r="A148" s="1536">
        <f t="shared" si="5"/>
        <v>148</v>
      </c>
      <c r="B148" s="413"/>
      <c r="C148" s="413"/>
      <c r="D148" s="1103">
        <f>D126+1</f>
        <v>7</v>
      </c>
      <c r="E148" s="1093" t="s">
        <v>917</v>
      </c>
      <c r="F148" s="1104"/>
      <c r="G148" s="1104"/>
      <c r="H148" s="1105"/>
      <c r="I148" s="1105"/>
      <c r="J148" s="1105"/>
      <c r="K148" s="1105"/>
      <c r="L148" s="1105"/>
      <c r="M148" s="1094" t="s">
        <v>52</v>
      </c>
    </row>
    <row r="149" spans="1:14">
      <c r="A149" s="1536">
        <f t="shared" si="5"/>
        <v>149</v>
      </c>
      <c r="E149" s="60"/>
      <c r="F149" s="60"/>
      <c r="G149" s="60"/>
      <c r="H149" s="987">
        <v>202203</v>
      </c>
      <c r="I149" s="611"/>
      <c r="J149" s="987"/>
      <c r="K149" s="1110">
        <v>202303</v>
      </c>
      <c r="L149" s="1123"/>
      <c r="M149" s="1123"/>
      <c r="N149" s="2"/>
    </row>
    <row r="150" spans="1:14">
      <c r="A150" s="1536">
        <f t="shared" si="5"/>
        <v>150</v>
      </c>
      <c r="E150" s="22"/>
      <c r="F150" s="22"/>
      <c r="G150" s="22"/>
      <c r="H150" s="988" t="s">
        <v>1412</v>
      </c>
      <c r="I150" s="602"/>
      <c r="J150" s="988"/>
      <c r="K150" s="1120" t="s">
        <v>1380</v>
      </c>
      <c r="L150" s="1125"/>
      <c r="M150" s="1125"/>
      <c r="N150" s="2"/>
    </row>
    <row r="151" spans="1:14">
      <c r="A151" s="1536">
        <f t="shared" si="5"/>
        <v>151</v>
      </c>
      <c r="E151" s="2"/>
      <c r="F151" s="2"/>
      <c r="G151" s="2"/>
      <c r="H151" s="989"/>
      <c r="I151" s="1257" t="s">
        <v>79</v>
      </c>
      <c r="J151" s="1257"/>
      <c r="K151" s="1258"/>
      <c r="L151" s="1258" t="s">
        <v>79</v>
      </c>
      <c r="M151" s="1129"/>
      <c r="N151" s="2"/>
    </row>
    <row r="152" spans="1:14">
      <c r="A152" s="1536">
        <f t="shared" si="5"/>
        <v>152</v>
      </c>
      <c r="E152" s="2"/>
      <c r="F152" s="2"/>
      <c r="G152" s="2"/>
      <c r="H152" s="1252"/>
      <c r="I152" s="977" t="s">
        <v>864</v>
      </c>
      <c r="J152" s="1029" t="s">
        <v>515</v>
      </c>
      <c r="K152" s="1253"/>
      <c r="L152" s="1254" t="s">
        <v>864</v>
      </c>
      <c r="M152" s="1254" t="s">
        <v>515</v>
      </c>
      <c r="N152" s="2"/>
    </row>
    <row r="153" spans="1:14">
      <c r="A153" s="1536">
        <f t="shared" si="5"/>
        <v>153</v>
      </c>
      <c r="D153" s="3"/>
      <c r="E153" s="600" t="s">
        <v>918</v>
      </c>
      <c r="F153" s="505"/>
      <c r="G153" s="60"/>
      <c r="H153" s="60"/>
      <c r="I153" s="77">
        <v>8900</v>
      </c>
      <c r="J153" s="423">
        <f t="shared" ref="J153:J158" si="6">IF(SUM(I153)=0,"- ",ROUND(I153/I$158*100,2))</f>
        <v>0.08</v>
      </c>
      <c r="K153" s="991"/>
      <c r="L153" s="992">
        <v>9300</v>
      </c>
      <c r="M153" s="993">
        <f t="shared" ref="M153:M158" si="7">IF(SUM(L153)=0,"- ",ROUND(L153/L$158*100,2))</f>
        <v>0.08</v>
      </c>
      <c r="N153" s="2"/>
    </row>
    <row r="154" spans="1:14">
      <c r="A154" s="1536">
        <f t="shared" si="5"/>
        <v>154</v>
      </c>
      <c r="D154" s="3"/>
      <c r="E154" s="994" t="s">
        <v>919</v>
      </c>
      <c r="F154" s="508"/>
      <c r="G154" s="2"/>
      <c r="H154" s="2"/>
      <c r="I154" s="83">
        <v>146900</v>
      </c>
      <c r="J154" s="424">
        <f t="shared" si="6"/>
        <v>1.28</v>
      </c>
      <c r="K154" s="995"/>
      <c r="L154" s="996">
        <v>155800</v>
      </c>
      <c r="M154" s="997">
        <f t="shared" si="7"/>
        <v>1.3</v>
      </c>
      <c r="N154" s="2"/>
    </row>
    <row r="155" spans="1:14">
      <c r="A155" s="1536">
        <f t="shared" si="5"/>
        <v>155</v>
      </c>
      <c r="D155" s="3"/>
      <c r="E155" s="994" t="s">
        <v>920</v>
      </c>
      <c r="F155" s="508"/>
      <c r="G155" s="2"/>
      <c r="H155" s="2"/>
      <c r="I155" s="83">
        <v>10375900</v>
      </c>
      <c r="J155" s="424">
        <f t="shared" si="6"/>
        <v>90.58</v>
      </c>
      <c r="K155" s="995"/>
      <c r="L155" s="996">
        <v>10742400</v>
      </c>
      <c r="M155" s="997">
        <f t="shared" si="7"/>
        <v>89.88</v>
      </c>
      <c r="N155" s="2"/>
    </row>
    <row r="156" spans="1:14">
      <c r="A156" s="1536">
        <f t="shared" si="5"/>
        <v>156</v>
      </c>
      <c r="D156" s="3"/>
      <c r="E156" s="994" t="s">
        <v>921</v>
      </c>
      <c r="F156" s="508"/>
      <c r="G156" s="2"/>
      <c r="H156" s="2"/>
      <c r="I156" s="83">
        <v>922700</v>
      </c>
      <c r="J156" s="424">
        <f t="shared" si="6"/>
        <v>8.06</v>
      </c>
      <c r="K156" s="995"/>
      <c r="L156" s="996">
        <v>1044300</v>
      </c>
      <c r="M156" s="997">
        <f t="shared" si="7"/>
        <v>8.74</v>
      </c>
    </row>
    <row r="157" spans="1:14" s="1161" customFormat="1" ht="12">
      <c r="A157" s="1536">
        <f t="shared" si="5"/>
        <v>157</v>
      </c>
      <c r="B157" s="3"/>
      <c r="C157" s="3"/>
      <c r="D157" s="3"/>
      <c r="E157" s="998" t="s">
        <v>922</v>
      </c>
      <c r="F157" s="510"/>
      <c r="G157" s="22"/>
      <c r="H157" s="22"/>
      <c r="I157" s="299" t="s">
        <v>79</v>
      </c>
      <c r="J157" s="425" t="str">
        <f t="shared" si="6"/>
        <v xml:space="preserve">- </v>
      </c>
      <c r="K157" s="999"/>
      <c r="L157" s="1000" t="s">
        <v>79</v>
      </c>
      <c r="M157" s="1001" t="str">
        <f t="shared" si="7"/>
        <v xml:space="preserve">- </v>
      </c>
    </row>
    <row r="158" spans="1:14" s="412" customFormat="1" ht="20.25" customHeight="1">
      <c r="A158" s="1536">
        <f t="shared" si="5"/>
        <v>158</v>
      </c>
      <c r="B158" s="1158"/>
      <c r="C158" s="3"/>
      <c r="D158" s="3"/>
      <c r="E158" s="976" t="s">
        <v>502</v>
      </c>
      <c r="F158" s="977"/>
      <c r="G158" s="120"/>
      <c r="H158" s="120"/>
      <c r="I158" s="123">
        <v>11454500</v>
      </c>
      <c r="J158" s="426">
        <f t="shared" si="6"/>
        <v>100</v>
      </c>
      <c r="K158" s="978"/>
      <c r="L158" s="1002">
        <v>11951900</v>
      </c>
      <c r="M158" s="1003">
        <f t="shared" si="7"/>
        <v>100</v>
      </c>
    </row>
    <row r="159" spans="1:14" ht="16.5">
      <c r="A159" s="1536">
        <f t="shared" si="5"/>
        <v>159</v>
      </c>
      <c r="B159" s="413"/>
    </row>
    <row r="160" spans="1:14">
      <c r="A160" s="1536">
        <f t="shared" si="5"/>
        <v>160</v>
      </c>
      <c r="C160" s="1158"/>
      <c r="D160" s="1159"/>
      <c r="E160" s="1160"/>
      <c r="F160" s="1160"/>
      <c r="G160" s="1160"/>
      <c r="H160" s="1161"/>
      <c r="I160" s="1161"/>
      <c r="J160" s="1161"/>
      <c r="K160" s="1161"/>
      <c r="L160" s="1161"/>
      <c r="M160" s="1161"/>
    </row>
    <row r="161" spans="1:13" s="412" customFormat="1" ht="20.25" customHeight="1" thickBot="1">
      <c r="A161" s="1536">
        <f t="shared" si="5"/>
        <v>161</v>
      </c>
      <c r="B161" s="413"/>
      <c r="C161" s="413"/>
      <c r="D161" s="1103">
        <f>D148+1</f>
        <v>8</v>
      </c>
      <c r="E161" s="1093" t="s">
        <v>923</v>
      </c>
      <c r="F161" s="1104"/>
      <c r="G161" s="1104"/>
      <c r="H161" s="1105"/>
      <c r="I161" s="1105"/>
      <c r="J161" s="1105"/>
      <c r="K161" s="1105"/>
      <c r="L161" s="1105"/>
      <c r="M161" s="1094" t="s">
        <v>52</v>
      </c>
    </row>
    <row r="162" spans="1:13">
      <c r="A162" s="1536">
        <f t="shared" si="5"/>
        <v>162</v>
      </c>
      <c r="F162" s="1649" t="s">
        <v>924</v>
      </c>
      <c r="G162" s="1648" t="s">
        <v>925</v>
      </c>
      <c r="H162" s="1648" t="s">
        <v>926</v>
      </c>
      <c r="I162" s="1648" t="s">
        <v>927</v>
      </c>
      <c r="J162" s="1648" t="s">
        <v>928</v>
      </c>
      <c r="K162" s="1648" t="s">
        <v>929</v>
      </c>
      <c r="L162" s="1648" t="s">
        <v>930</v>
      </c>
      <c r="M162" s="1649" t="s">
        <v>563</v>
      </c>
    </row>
    <row r="163" spans="1:13">
      <c r="A163" s="1536">
        <f t="shared" si="5"/>
        <v>163</v>
      </c>
      <c r="F163" s="1634"/>
      <c r="G163" s="1634"/>
      <c r="H163" s="1634"/>
      <c r="I163" s="1634"/>
      <c r="J163" s="1634"/>
      <c r="K163" s="1634"/>
      <c r="L163" s="1634"/>
      <c r="M163" s="1634"/>
    </row>
    <row r="164" spans="1:13">
      <c r="A164" s="1536">
        <f t="shared" si="5"/>
        <v>164</v>
      </c>
      <c r="E164" s="615">
        <v>202303</v>
      </c>
      <c r="F164" s="1141" t="s">
        <v>79</v>
      </c>
      <c r="G164" s="1140"/>
      <c r="H164" s="1140"/>
      <c r="I164" s="1140"/>
      <c r="J164" s="1140"/>
      <c r="K164" s="1140"/>
      <c r="L164" s="1140"/>
      <c r="M164" s="1140"/>
    </row>
    <row r="165" spans="1:13">
      <c r="A165" s="1536">
        <f t="shared" si="5"/>
        <v>165</v>
      </c>
      <c r="E165" s="616" t="s">
        <v>1380</v>
      </c>
      <c r="F165" s="1140"/>
      <c r="G165" s="1140"/>
      <c r="H165" s="1140"/>
      <c r="I165" s="1140"/>
      <c r="J165" s="1140"/>
      <c r="K165" s="1140"/>
      <c r="L165" s="1140"/>
      <c r="M165" s="1140"/>
    </row>
    <row r="166" spans="1:13">
      <c r="A166" s="1536">
        <f t="shared" si="5"/>
        <v>166</v>
      </c>
      <c r="E166" s="64" t="s">
        <v>931</v>
      </c>
      <c r="F166" s="782" t="s">
        <v>1381</v>
      </c>
      <c r="G166" s="782">
        <v>1975800</v>
      </c>
      <c r="H166" s="782">
        <v>1450500</v>
      </c>
      <c r="I166" s="782">
        <v>1076900</v>
      </c>
      <c r="J166" s="782">
        <v>4919900</v>
      </c>
      <c r="K166" s="782"/>
      <c r="L166" s="782">
        <v>964900</v>
      </c>
      <c r="M166" s="782">
        <v>10388000</v>
      </c>
    </row>
    <row r="167" spans="1:13">
      <c r="A167" s="1536">
        <f t="shared" si="5"/>
        <v>167</v>
      </c>
      <c r="E167" s="428" t="s">
        <v>932</v>
      </c>
      <c r="F167" s="707" t="s">
        <v>1381</v>
      </c>
      <c r="G167" s="707">
        <v>1052200</v>
      </c>
      <c r="H167" s="707">
        <v>773700</v>
      </c>
      <c r="I167" s="707">
        <v>568200</v>
      </c>
      <c r="J167" s="707">
        <v>2180600</v>
      </c>
      <c r="K167" s="707" t="s">
        <v>1381</v>
      </c>
      <c r="L167" s="707" t="s">
        <v>1381</v>
      </c>
      <c r="M167" s="707">
        <v>4574700</v>
      </c>
    </row>
    <row r="168" spans="1:13">
      <c r="A168" s="1536">
        <f t="shared" si="5"/>
        <v>168</v>
      </c>
      <c r="E168" s="429" t="s">
        <v>933</v>
      </c>
      <c r="F168" s="787" t="s">
        <v>1381</v>
      </c>
      <c r="G168" s="787">
        <v>923600</v>
      </c>
      <c r="H168" s="787">
        <v>676800</v>
      </c>
      <c r="I168" s="787">
        <v>508700</v>
      </c>
      <c r="J168" s="787">
        <v>2739300</v>
      </c>
      <c r="K168" s="787" t="s">
        <v>1381</v>
      </c>
      <c r="L168" s="787">
        <v>964900</v>
      </c>
      <c r="M168" s="787">
        <v>5813300</v>
      </c>
    </row>
    <row r="169" spans="1:13">
      <c r="A169" s="1536">
        <f t="shared" si="5"/>
        <v>169</v>
      </c>
      <c r="F169" s="2" t="s">
        <v>934</v>
      </c>
    </row>
    <row r="170" spans="1:13">
      <c r="A170" s="1536">
        <f t="shared" si="5"/>
        <v>170</v>
      </c>
      <c r="F170" s="2"/>
      <c r="M170" s="937" t="s">
        <v>52</v>
      </c>
    </row>
    <row r="171" spans="1:13">
      <c r="A171" s="1536">
        <f t="shared" si="5"/>
        <v>171</v>
      </c>
      <c r="F171" s="1568" t="s">
        <v>924</v>
      </c>
      <c r="G171" s="1596" t="s">
        <v>925</v>
      </c>
      <c r="H171" s="1596" t="s">
        <v>926</v>
      </c>
      <c r="I171" s="1596" t="s">
        <v>927</v>
      </c>
      <c r="J171" s="1596" t="s">
        <v>928</v>
      </c>
      <c r="K171" s="1596" t="s">
        <v>929</v>
      </c>
      <c r="L171" s="1596" t="s">
        <v>930</v>
      </c>
      <c r="M171" s="1568" t="s">
        <v>563</v>
      </c>
    </row>
    <row r="172" spans="1:13">
      <c r="A172" s="1536">
        <f t="shared" si="5"/>
        <v>172</v>
      </c>
      <c r="F172" s="1641"/>
      <c r="G172" s="1641"/>
      <c r="H172" s="1641"/>
      <c r="I172" s="1641"/>
      <c r="J172" s="1641"/>
      <c r="K172" s="1641"/>
      <c r="L172" s="1641"/>
      <c r="M172" s="1641"/>
    </row>
    <row r="173" spans="1:13">
      <c r="A173" s="1536">
        <f t="shared" si="5"/>
        <v>173</v>
      </c>
      <c r="E173" s="615">
        <v>202203</v>
      </c>
      <c r="F173" s="1102" t="s">
        <v>79</v>
      </c>
      <c r="G173" s="508"/>
      <c r="H173" s="508"/>
      <c r="I173" s="508"/>
      <c r="J173" s="508"/>
      <c r="K173" s="508"/>
      <c r="L173" s="508"/>
      <c r="M173" s="508"/>
    </row>
    <row r="174" spans="1:13">
      <c r="A174" s="1536">
        <f t="shared" si="5"/>
        <v>174</v>
      </c>
      <c r="E174" s="616" t="s">
        <v>1412</v>
      </c>
      <c r="F174" s="508"/>
      <c r="G174" s="508"/>
      <c r="H174" s="508"/>
      <c r="I174" s="508"/>
      <c r="J174" s="508"/>
      <c r="K174" s="508"/>
      <c r="L174" s="508"/>
      <c r="M174" s="508"/>
    </row>
    <row r="175" spans="1:13">
      <c r="A175" s="1536">
        <f t="shared" si="5"/>
        <v>175</v>
      </c>
      <c r="E175" s="591" t="s">
        <v>931</v>
      </c>
      <c r="F175" s="65" t="s">
        <v>1381</v>
      </c>
      <c r="G175" s="65">
        <f t="shared" ref="G175:M175" si="8">IF(SUM(G176)+SUM(G177)=0,"- ",SUM(G176)+SUM(G177))</f>
        <v>1842300</v>
      </c>
      <c r="H175" s="65">
        <f t="shared" si="8"/>
        <v>1389300</v>
      </c>
      <c r="I175" s="65">
        <f t="shared" si="8"/>
        <v>1016100</v>
      </c>
      <c r="J175" s="65">
        <f t="shared" si="8"/>
        <v>4819500</v>
      </c>
      <c r="K175" s="65" t="str">
        <f t="shared" si="8"/>
        <v xml:space="preserve">- </v>
      </c>
      <c r="L175" s="65">
        <f t="shared" si="8"/>
        <v>902300</v>
      </c>
      <c r="M175" s="65">
        <f t="shared" si="8"/>
        <v>9969500</v>
      </c>
    </row>
    <row r="176" spans="1:13">
      <c r="A176" s="1536">
        <f t="shared" si="5"/>
        <v>176</v>
      </c>
      <c r="E176" s="565" t="s">
        <v>932</v>
      </c>
      <c r="F176" s="67" t="s">
        <v>1381</v>
      </c>
      <c r="G176" s="67">
        <v>964200</v>
      </c>
      <c r="H176" s="67">
        <v>785200</v>
      </c>
      <c r="I176" s="67">
        <v>577800</v>
      </c>
      <c r="J176" s="67">
        <v>2206200</v>
      </c>
      <c r="K176" s="67" t="s">
        <v>1381</v>
      </c>
      <c r="L176" s="67" t="s">
        <v>1381</v>
      </c>
      <c r="M176" s="67">
        <v>4533400</v>
      </c>
    </row>
    <row r="177" spans="1:13" s="1161" customFormat="1">
      <c r="A177" s="1536">
        <f t="shared" si="5"/>
        <v>177</v>
      </c>
      <c r="B177" s="3"/>
      <c r="C177" s="3"/>
      <c r="D177" s="1065"/>
      <c r="E177" s="725" t="s">
        <v>933</v>
      </c>
      <c r="F177" s="69" t="s">
        <v>1381</v>
      </c>
      <c r="G177" s="69">
        <v>878100</v>
      </c>
      <c r="H177" s="69">
        <v>604100</v>
      </c>
      <c r="I177" s="69">
        <v>438300</v>
      </c>
      <c r="J177" s="69">
        <v>2613300</v>
      </c>
      <c r="K177" s="69" t="s">
        <v>1381</v>
      </c>
      <c r="L177" s="69">
        <v>902300</v>
      </c>
      <c r="M177" s="69">
        <v>5436100</v>
      </c>
    </row>
    <row r="178" spans="1:13" s="412" customFormat="1" ht="20.25" customHeight="1">
      <c r="A178" s="1536">
        <f t="shared" si="5"/>
        <v>178</v>
      </c>
      <c r="B178" s="1158"/>
      <c r="C178" s="3"/>
      <c r="D178" s="1065"/>
      <c r="E178" s="5"/>
      <c r="F178" s="2" t="s">
        <v>934</v>
      </c>
      <c r="G178" s="5"/>
      <c r="H178" s="5"/>
      <c r="I178" s="5"/>
      <c r="J178" s="5"/>
      <c r="K178" s="5"/>
      <c r="L178" s="5"/>
      <c r="M178" s="5"/>
    </row>
    <row r="179" spans="1:13" ht="16.5">
      <c r="A179" s="1536">
        <f t="shared" si="5"/>
        <v>179</v>
      </c>
      <c r="B179" s="413"/>
    </row>
    <row r="180" spans="1:13">
      <c r="A180" s="1536">
        <f t="shared" si="5"/>
        <v>180</v>
      </c>
      <c r="C180" s="1158"/>
      <c r="D180" s="1159"/>
      <c r="E180" s="1160"/>
      <c r="F180" s="1160"/>
      <c r="G180" s="1160"/>
      <c r="H180" s="1161"/>
      <c r="I180" s="1161"/>
      <c r="J180" s="1161"/>
      <c r="K180" s="1161"/>
      <c r="L180" s="1161"/>
      <c r="M180" s="1161"/>
    </row>
    <row r="181" spans="1:13" s="412" customFormat="1" ht="20.25" customHeight="1" thickBot="1">
      <c r="A181" s="1536">
        <f t="shared" si="5"/>
        <v>181</v>
      </c>
      <c r="B181" s="413"/>
      <c r="C181" s="413"/>
      <c r="D181" s="1103">
        <f>D161+1</f>
        <v>9</v>
      </c>
      <c r="E181" s="1093" t="s">
        <v>935</v>
      </c>
      <c r="F181" s="1104"/>
      <c r="G181" s="1104"/>
      <c r="H181" s="1105"/>
      <c r="I181" s="1105"/>
      <c r="J181" s="1105"/>
      <c r="K181" s="1105"/>
      <c r="L181" s="1105"/>
      <c r="M181" s="1094" t="s">
        <v>52</v>
      </c>
    </row>
    <row r="182" spans="1:13">
      <c r="A182" s="1536">
        <f t="shared" si="5"/>
        <v>182</v>
      </c>
      <c r="D182" s="1063"/>
      <c r="E182" s="505"/>
      <c r="F182" s="505"/>
      <c r="G182" s="60"/>
      <c r="H182" s="987">
        <v>202203</v>
      </c>
      <c r="I182" s="611"/>
      <c r="J182" s="987"/>
      <c r="K182" s="1110">
        <v>202303</v>
      </c>
      <c r="L182" s="1123"/>
      <c r="M182" s="1123"/>
    </row>
    <row r="183" spans="1:13">
      <c r="A183" s="1536">
        <f t="shared" si="5"/>
        <v>183</v>
      </c>
      <c r="D183" s="1063"/>
      <c r="E183" s="508"/>
      <c r="F183" s="508"/>
      <c r="G183" s="2"/>
      <c r="H183" s="989" t="s">
        <v>1412</v>
      </c>
      <c r="I183" s="990"/>
      <c r="J183" s="989"/>
      <c r="K183" s="1113" t="s">
        <v>1380</v>
      </c>
      <c r="L183" s="1129"/>
      <c r="M183" s="1129"/>
    </row>
    <row r="184" spans="1:13">
      <c r="A184" s="1536">
        <f t="shared" si="5"/>
        <v>184</v>
      </c>
      <c r="D184" s="1063"/>
      <c r="E184" s="697"/>
      <c r="F184" s="697"/>
      <c r="G184" s="120"/>
      <c r="H184" s="1252"/>
      <c r="I184" s="977"/>
      <c r="J184" s="1252" t="s">
        <v>79</v>
      </c>
      <c r="K184" s="1255"/>
      <c r="L184" s="1254"/>
      <c r="M184" s="1253" t="s">
        <v>79</v>
      </c>
    </row>
    <row r="185" spans="1:13">
      <c r="A185" s="1536">
        <f t="shared" si="5"/>
        <v>185</v>
      </c>
      <c r="D185" s="1063"/>
      <c r="E185" s="505" t="s">
        <v>936</v>
      </c>
      <c r="F185" s="505"/>
      <c r="G185" s="60"/>
      <c r="H185" s="60"/>
      <c r="I185" s="60"/>
      <c r="J185" s="193" t="s">
        <v>1381</v>
      </c>
      <c r="K185" s="991"/>
      <c r="L185" s="991"/>
      <c r="M185" s="943" t="s">
        <v>1381</v>
      </c>
    </row>
    <row r="186" spans="1:13">
      <c r="A186" s="1536">
        <f t="shared" si="5"/>
        <v>186</v>
      </c>
      <c r="D186" s="1063"/>
      <c r="E186" s="508" t="s">
        <v>937</v>
      </c>
      <c r="F186" s="508"/>
      <c r="G186" s="2"/>
      <c r="H186" s="2"/>
      <c r="I186" s="2"/>
      <c r="J186" s="44">
        <v>18900</v>
      </c>
      <c r="K186" s="995"/>
      <c r="L186" s="995"/>
      <c r="M186" s="946">
        <v>16700</v>
      </c>
    </row>
    <row r="187" spans="1:13">
      <c r="A187" s="1536">
        <f t="shared" si="5"/>
        <v>187</v>
      </c>
      <c r="D187" s="1063"/>
      <c r="E187" s="508" t="s">
        <v>938</v>
      </c>
      <c r="F187" s="508"/>
      <c r="G187" s="2"/>
      <c r="H187" s="2"/>
      <c r="I187" s="2"/>
      <c r="J187" s="44">
        <v>35800</v>
      </c>
      <c r="K187" s="995"/>
      <c r="L187" s="995"/>
      <c r="M187" s="946">
        <v>40300</v>
      </c>
    </row>
    <row r="188" spans="1:13">
      <c r="A188" s="1536">
        <f t="shared" si="5"/>
        <v>188</v>
      </c>
      <c r="D188" s="1063"/>
      <c r="E188" s="508" t="s">
        <v>939</v>
      </c>
      <c r="F188" s="508"/>
      <c r="G188" s="2"/>
      <c r="H188" s="2"/>
      <c r="I188" s="2"/>
      <c r="J188" s="44">
        <v>3700</v>
      </c>
      <c r="K188" s="995"/>
      <c r="L188" s="995"/>
      <c r="M188" s="946">
        <v>4400</v>
      </c>
    </row>
    <row r="189" spans="1:13">
      <c r="A189" s="1536">
        <f t="shared" si="5"/>
        <v>189</v>
      </c>
      <c r="D189" s="1063"/>
      <c r="E189" s="508" t="s">
        <v>940</v>
      </c>
      <c r="F189" s="508"/>
      <c r="G189" s="2"/>
      <c r="H189" s="2"/>
      <c r="I189" s="2"/>
      <c r="J189" s="44">
        <v>6757100</v>
      </c>
      <c r="K189" s="995"/>
      <c r="L189" s="995"/>
      <c r="M189" s="946">
        <v>7014100</v>
      </c>
    </row>
    <row r="190" spans="1:13">
      <c r="A190" s="1536">
        <f t="shared" si="5"/>
        <v>190</v>
      </c>
      <c r="D190" s="1063"/>
      <c r="E190" s="510" t="s">
        <v>941</v>
      </c>
      <c r="F190" s="510"/>
      <c r="G190" s="22"/>
      <c r="H190" s="22"/>
      <c r="I190" s="22"/>
      <c r="J190" s="46">
        <v>45300</v>
      </c>
      <c r="K190" s="999"/>
      <c r="L190" s="999"/>
      <c r="M190" s="948">
        <v>81200</v>
      </c>
    </row>
    <row r="191" spans="1:13">
      <c r="A191" s="1536">
        <f t="shared" si="5"/>
        <v>191</v>
      </c>
      <c r="D191" s="1063"/>
      <c r="E191" s="697" t="s">
        <v>942</v>
      </c>
      <c r="F191" s="697"/>
      <c r="G191" s="120"/>
      <c r="H191" s="120"/>
      <c r="I191" s="120"/>
      <c r="J191" s="206">
        <v>6861100</v>
      </c>
      <c r="K191" s="978"/>
      <c r="L191" s="978"/>
      <c r="M191" s="950">
        <v>7156800</v>
      </c>
    </row>
    <row r="192" spans="1:13">
      <c r="A192" s="1536">
        <f t="shared" si="5"/>
        <v>192</v>
      </c>
      <c r="D192" s="1063"/>
      <c r="E192" s="508" t="s">
        <v>943</v>
      </c>
      <c r="F192" s="508"/>
      <c r="G192" s="2"/>
      <c r="H192" s="2"/>
      <c r="I192" s="2"/>
      <c r="J192" s="44" t="s">
        <v>1381</v>
      </c>
      <c r="K192" s="995"/>
      <c r="L192" s="995"/>
      <c r="M192" s="946" t="s">
        <v>1381</v>
      </c>
    </row>
    <row r="193" spans="1:13">
      <c r="A193" s="1536">
        <f t="shared" si="5"/>
        <v>193</v>
      </c>
      <c r="D193" s="1063"/>
      <c r="E193" s="508" t="s">
        <v>944</v>
      </c>
      <c r="F193" s="508"/>
      <c r="G193" s="2"/>
      <c r="H193" s="2"/>
      <c r="I193" s="2"/>
      <c r="J193" s="44">
        <v>1615700</v>
      </c>
      <c r="K193" s="995"/>
      <c r="L193" s="995"/>
      <c r="M193" s="946">
        <v>1582800</v>
      </c>
    </row>
    <row r="194" spans="1:13">
      <c r="A194" s="1536">
        <f t="shared" si="5"/>
        <v>194</v>
      </c>
      <c r="D194" s="1063"/>
      <c r="E194" s="508" t="s">
        <v>945</v>
      </c>
      <c r="F194" s="508"/>
      <c r="G194" s="2"/>
      <c r="H194" s="2"/>
      <c r="I194" s="2"/>
      <c r="J194" s="44">
        <v>1615700</v>
      </c>
      <c r="K194" s="995"/>
      <c r="L194" s="995"/>
      <c r="M194" s="946">
        <v>1582800</v>
      </c>
    </row>
    <row r="195" spans="1:13">
      <c r="A195" s="1536">
        <f t="shared" si="5"/>
        <v>195</v>
      </c>
      <c r="D195" s="1063"/>
      <c r="E195" s="508" t="s">
        <v>946</v>
      </c>
      <c r="F195" s="508"/>
      <c r="G195" s="2"/>
      <c r="H195" s="2"/>
      <c r="I195" s="2"/>
      <c r="J195" s="44">
        <v>3214400</v>
      </c>
      <c r="K195" s="995"/>
      <c r="L195" s="995"/>
      <c r="M195" s="946">
        <v>3413800</v>
      </c>
    </row>
    <row r="196" spans="1:13" s="1161" customFormat="1">
      <c r="A196" s="1536">
        <f t="shared" si="5"/>
        <v>196</v>
      </c>
      <c r="B196" s="3"/>
      <c r="C196" s="3"/>
      <c r="D196" s="1063"/>
      <c r="E196" s="508" t="s">
        <v>64</v>
      </c>
      <c r="F196" s="508"/>
      <c r="G196" s="2"/>
      <c r="H196" s="2"/>
      <c r="I196" s="2"/>
      <c r="J196" s="44" t="s">
        <v>1381</v>
      </c>
      <c r="K196" s="995"/>
      <c r="L196" s="995"/>
      <c r="M196" s="946" t="s">
        <v>1381</v>
      </c>
    </row>
    <row r="197" spans="1:13" s="412" customFormat="1" ht="20.25" customHeight="1">
      <c r="A197" s="1536">
        <f t="shared" si="5"/>
        <v>197</v>
      </c>
      <c r="B197" s="1158"/>
      <c r="C197" s="3"/>
      <c r="D197" s="1063"/>
      <c r="E197" s="697" t="s">
        <v>327</v>
      </c>
      <c r="F197" s="697"/>
      <c r="G197" s="120"/>
      <c r="H197" s="120"/>
      <c r="I197" s="120"/>
      <c r="J197" s="206">
        <v>11691300</v>
      </c>
      <c r="K197" s="978"/>
      <c r="L197" s="978"/>
      <c r="M197" s="950">
        <v>12153600</v>
      </c>
    </row>
    <row r="198" spans="1:13" ht="16.5">
      <c r="A198" s="1536">
        <f t="shared" si="5"/>
        <v>198</v>
      </c>
      <c r="B198" s="413"/>
    </row>
    <row r="199" spans="1:13">
      <c r="A199" s="1536">
        <f t="shared" ref="A199:A262" si="9">A198+1</f>
        <v>199</v>
      </c>
      <c r="C199" s="1158"/>
      <c r="D199" s="1159"/>
      <c r="E199" s="1160"/>
      <c r="F199" s="1160"/>
      <c r="G199" s="1160"/>
      <c r="H199" s="1161"/>
      <c r="I199" s="1161"/>
      <c r="J199" s="1161"/>
      <c r="K199" s="1161"/>
      <c r="L199" s="1161"/>
      <c r="M199" s="1161"/>
    </row>
    <row r="200" spans="1:13" s="412" customFormat="1" ht="20.25" customHeight="1" thickBot="1">
      <c r="A200" s="1536">
        <f t="shared" si="9"/>
        <v>200</v>
      </c>
      <c r="B200" s="413"/>
      <c r="C200" s="413"/>
      <c r="D200" s="1103">
        <f>D181+1</f>
        <v>10</v>
      </c>
      <c r="E200" s="1093" t="s">
        <v>947</v>
      </c>
      <c r="F200" s="1104"/>
      <c r="G200" s="1104"/>
      <c r="H200" s="1105"/>
      <c r="I200" s="1105"/>
      <c r="J200" s="1105"/>
      <c r="K200" s="1105"/>
      <c r="L200" s="1105"/>
      <c r="M200" s="1094" t="s">
        <v>52</v>
      </c>
    </row>
    <row r="201" spans="1:13">
      <c r="A201" s="1536">
        <f t="shared" si="9"/>
        <v>201</v>
      </c>
      <c r="E201" s="60"/>
      <c r="F201" s="60"/>
      <c r="G201" s="60"/>
      <c r="H201" s="933"/>
      <c r="I201" s="611"/>
      <c r="J201" s="987">
        <v>202203</v>
      </c>
      <c r="K201" s="1108"/>
      <c r="L201" s="1123"/>
      <c r="M201" s="1110">
        <v>202303</v>
      </c>
    </row>
    <row r="202" spans="1:13" s="1161" customFormat="1">
      <c r="A202" s="1536">
        <f t="shared" si="9"/>
        <v>202</v>
      </c>
      <c r="B202" s="3"/>
      <c r="C202" s="3"/>
      <c r="D202" s="1065"/>
      <c r="E202" s="22"/>
      <c r="F202" s="22"/>
      <c r="G202" s="22"/>
      <c r="H202" s="934"/>
      <c r="I202" s="602"/>
      <c r="J202" s="988" t="s">
        <v>1412</v>
      </c>
      <c r="K202" s="1118"/>
      <c r="L202" s="1125"/>
      <c r="M202" s="1120" t="s">
        <v>1380</v>
      </c>
    </row>
    <row r="203" spans="1:13" s="59" customFormat="1" ht="23.25">
      <c r="A203" s="1536">
        <f t="shared" si="9"/>
        <v>203</v>
      </c>
      <c r="B203" s="1158"/>
      <c r="C203" s="3"/>
      <c r="D203" s="1065"/>
      <c r="E203" s="697" t="s">
        <v>948</v>
      </c>
      <c r="F203" s="120"/>
      <c r="G203" s="120"/>
      <c r="H203" s="430"/>
      <c r="I203" s="120"/>
      <c r="J203" s="206">
        <v>4550</v>
      </c>
      <c r="K203" s="978"/>
      <c r="L203" s="978"/>
      <c r="M203" s="950">
        <v>4152</v>
      </c>
    </row>
    <row r="204" spans="1:13" ht="23.25">
      <c r="A204" s="1536">
        <f t="shared" si="9"/>
        <v>204</v>
      </c>
      <c r="B204" s="411"/>
      <c r="E204" s="2"/>
      <c r="F204" s="2"/>
      <c r="G204" s="2"/>
      <c r="H204" s="73"/>
      <c r="I204" s="73"/>
      <c r="J204" s="431"/>
      <c r="K204" s="73"/>
      <c r="L204" s="73"/>
      <c r="M204" s="431"/>
    </row>
    <row r="205" spans="1:13" s="412" customFormat="1" ht="20.25" customHeight="1">
      <c r="A205" s="1536">
        <f t="shared" si="9"/>
        <v>205</v>
      </c>
      <c r="B205" s="3"/>
      <c r="C205" s="1158"/>
      <c r="D205" s="1159"/>
      <c r="E205" s="1160"/>
      <c r="F205" s="1160"/>
      <c r="G205" s="1160"/>
      <c r="H205" s="1161"/>
      <c r="I205" s="1161"/>
      <c r="J205" s="1161"/>
      <c r="K205" s="1161"/>
      <c r="L205" s="1161"/>
      <c r="M205" s="1161"/>
    </row>
    <row r="206" spans="1:13" s="412" customFormat="1" ht="23.25">
      <c r="A206" s="1536">
        <f t="shared" si="9"/>
        <v>206</v>
      </c>
      <c r="B206" s="413"/>
      <c r="C206" s="411"/>
      <c r="D206" s="1087"/>
      <c r="E206" s="935" t="s">
        <v>949</v>
      </c>
      <c r="F206" s="59"/>
      <c r="G206" s="59"/>
      <c r="H206" s="59"/>
      <c r="I206" s="59"/>
      <c r="J206" s="59"/>
      <c r="K206" s="59"/>
      <c r="L206" s="59"/>
      <c r="M206" s="59"/>
    </row>
    <row r="207" spans="1:13" ht="16.5">
      <c r="A207" s="1536">
        <f t="shared" si="9"/>
        <v>207</v>
      </c>
      <c r="B207" s="413"/>
      <c r="D207" s="1083"/>
      <c r="E207" s="518"/>
    </row>
    <row r="208" spans="1:13" s="412" customFormat="1" ht="20.25" customHeight="1" thickBot="1">
      <c r="A208" s="1536">
        <f t="shared" si="9"/>
        <v>208</v>
      </c>
      <c r="B208" s="413"/>
      <c r="C208" s="413"/>
      <c r="D208" s="1103">
        <f>D200+1</f>
        <v>11</v>
      </c>
      <c r="E208" s="1093" t="s">
        <v>950</v>
      </c>
      <c r="F208" s="1104"/>
      <c r="G208" s="1104"/>
      <c r="H208" s="1105"/>
      <c r="I208" s="1105"/>
      <c r="J208" s="1105"/>
      <c r="K208" s="1105"/>
      <c r="L208" s="1105"/>
      <c r="M208" s="1094" t="s">
        <v>52</v>
      </c>
    </row>
    <row r="209" spans="1:13" ht="16.5">
      <c r="A209" s="1536">
        <f t="shared" si="9"/>
        <v>209</v>
      </c>
      <c r="C209" s="413"/>
      <c r="D209" s="456"/>
      <c r="E209" s="60"/>
      <c r="F209" s="60"/>
      <c r="G209" s="60"/>
      <c r="H209" s="432"/>
      <c r="I209" s="433"/>
      <c r="J209" s="434">
        <v>202203</v>
      </c>
      <c r="K209" s="1135"/>
      <c r="L209" s="1136"/>
      <c r="M209" s="1137">
        <v>202303</v>
      </c>
    </row>
    <row r="210" spans="1:13">
      <c r="A210" s="1536">
        <f t="shared" si="9"/>
        <v>210</v>
      </c>
      <c r="E210" s="22"/>
      <c r="F210" s="22"/>
      <c r="G210" s="22"/>
      <c r="H210" s="418"/>
      <c r="I210" s="435"/>
      <c r="J210" s="436" t="s">
        <v>1412</v>
      </c>
      <c r="K210" s="1028"/>
      <c r="L210" s="1138"/>
      <c r="M210" s="1139" t="s">
        <v>1380</v>
      </c>
    </row>
    <row r="211" spans="1:13" s="2" customFormat="1" ht="12">
      <c r="A211" s="1536">
        <f t="shared" si="9"/>
        <v>211</v>
      </c>
      <c r="B211" s="3"/>
      <c r="C211" s="3"/>
      <c r="D211" s="3"/>
      <c r="H211" s="63" t="s">
        <v>79</v>
      </c>
      <c r="I211" s="435"/>
      <c r="J211" s="436"/>
      <c r="K211" s="1256" t="s">
        <v>79</v>
      </c>
      <c r="L211" s="1138"/>
      <c r="M211" s="1139"/>
    </row>
    <row r="212" spans="1:13">
      <c r="A212" s="1536">
        <f t="shared" si="9"/>
        <v>212</v>
      </c>
      <c r="E212" s="437" t="s">
        <v>864</v>
      </c>
      <c r="F212" s="2"/>
      <c r="G212" s="2"/>
      <c r="H212" s="438" t="s">
        <v>481</v>
      </c>
      <c r="I212" s="439" t="s">
        <v>482</v>
      </c>
      <c r="J212" s="438" t="s">
        <v>842</v>
      </c>
      <c r="K212" s="1133" t="s">
        <v>481</v>
      </c>
      <c r="L212" s="1134" t="s">
        <v>482</v>
      </c>
      <c r="M212" s="1133" t="s">
        <v>842</v>
      </c>
    </row>
    <row r="213" spans="1:13">
      <c r="A213" s="1536">
        <f t="shared" si="9"/>
        <v>213</v>
      </c>
      <c r="E213" s="440" t="s">
        <v>951</v>
      </c>
      <c r="F213" s="60"/>
      <c r="G213" s="60" t="s">
        <v>514</v>
      </c>
      <c r="H213" s="286">
        <v>164700</v>
      </c>
      <c r="I213" s="193"/>
      <c r="J213" s="193">
        <f t="shared" ref="J213:J219" si="10">IF(SUM(H213)+SUM(I213)=0,"- ",SUM(H213)+SUM(I213))</f>
        <v>164700</v>
      </c>
      <c r="K213" s="946">
        <v>259000</v>
      </c>
      <c r="L213" s="956"/>
      <c r="M213" s="957">
        <f t="shared" ref="M213:M219" si="11">IF(SUM(K213)+SUM(L213)=0,"- ",SUM(K213)+SUM(L213))</f>
        <v>259000</v>
      </c>
    </row>
    <row r="214" spans="1:13">
      <c r="A214" s="1536">
        <f t="shared" si="9"/>
        <v>214</v>
      </c>
      <c r="E214" s="174" t="s">
        <v>952</v>
      </c>
      <c r="G214" s="2" t="s">
        <v>514</v>
      </c>
      <c r="H214" s="45">
        <v>383000</v>
      </c>
      <c r="I214" s="44"/>
      <c r="J214" s="44">
        <f t="shared" si="10"/>
        <v>383000</v>
      </c>
      <c r="K214" s="946">
        <v>341500</v>
      </c>
      <c r="L214" s="946"/>
      <c r="M214" s="946">
        <f t="shared" si="11"/>
        <v>341500</v>
      </c>
    </row>
    <row r="215" spans="1:13">
      <c r="A215" s="1536">
        <f t="shared" si="9"/>
        <v>215</v>
      </c>
      <c r="E215" s="174" t="s">
        <v>953</v>
      </c>
      <c r="G215" s="2" t="s">
        <v>514</v>
      </c>
      <c r="H215" s="45" t="s">
        <v>1381</v>
      </c>
      <c r="I215" s="44"/>
      <c r="J215" s="44" t="str">
        <f t="shared" si="10"/>
        <v xml:space="preserve">- </v>
      </c>
      <c r="K215" s="946" t="s">
        <v>1381</v>
      </c>
      <c r="L215" s="946"/>
      <c r="M215" s="946" t="str">
        <f t="shared" si="11"/>
        <v xml:space="preserve">- </v>
      </c>
    </row>
    <row r="216" spans="1:13">
      <c r="A216" s="1536">
        <f t="shared" si="9"/>
        <v>216</v>
      </c>
      <c r="E216" s="174" t="s">
        <v>954</v>
      </c>
      <c r="G216" s="2" t="s">
        <v>514</v>
      </c>
      <c r="H216" s="45">
        <v>503800</v>
      </c>
      <c r="I216" s="44"/>
      <c r="J216" s="44">
        <f t="shared" si="10"/>
        <v>503800</v>
      </c>
      <c r="K216" s="946">
        <v>534600</v>
      </c>
      <c r="L216" s="946"/>
      <c r="M216" s="946">
        <f t="shared" si="11"/>
        <v>534600</v>
      </c>
    </row>
    <row r="217" spans="1:13">
      <c r="A217" s="1536">
        <f t="shared" si="9"/>
        <v>217</v>
      </c>
      <c r="E217" s="174" t="s">
        <v>955</v>
      </c>
      <c r="G217" s="2" t="s">
        <v>514</v>
      </c>
      <c r="H217" s="45">
        <v>109800</v>
      </c>
      <c r="I217" s="44"/>
      <c r="J217" s="44">
        <f t="shared" si="10"/>
        <v>109800</v>
      </c>
      <c r="K217" s="946">
        <v>104400</v>
      </c>
      <c r="L217" s="946"/>
      <c r="M217" s="948">
        <f t="shared" si="11"/>
        <v>104400</v>
      </c>
    </row>
    <row r="218" spans="1:13">
      <c r="A218" s="1536">
        <f t="shared" si="9"/>
        <v>218</v>
      </c>
      <c r="E218" s="440" t="s">
        <v>956</v>
      </c>
      <c r="F218" s="432"/>
      <c r="G218" s="60" t="s">
        <v>514</v>
      </c>
      <c r="H218" s="286">
        <v>508500</v>
      </c>
      <c r="I218" s="193">
        <v>601800</v>
      </c>
      <c r="J218" s="193">
        <f t="shared" si="10"/>
        <v>1110300</v>
      </c>
      <c r="K218" s="943">
        <v>536000</v>
      </c>
      <c r="L218" s="943">
        <v>666000</v>
      </c>
      <c r="M218" s="943">
        <f t="shared" si="11"/>
        <v>1202000</v>
      </c>
    </row>
    <row r="219" spans="1:13">
      <c r="A219" s="1536">
        <f t="shared" si="9"/>
        <v>219</v>
      </c>
      <c r="E219" s="167" t="s">
        <v>957</v>
      </c>
      <c r="G219" s="2" t="s">
        <v>514</v>
      </c>
      <c r="H219" s="45"/>
      <c r="I219" s="44">
        <v>556500</v>
      </c>
      <c r="J219" s="44">
        <f t="shared" si="10"/>
        <v>556500</v>
      </c>
      <c r="K219" s="946"/>
      <c r="L219" s="946">
        <v>611200</v>
      </c>
      <c r="M219" s="946">
        <f t="shared" si="11"/>
        <v>611200</v>
      </c>
    </row>
    <row r="220" spans="1:13">
      <c r="A220" s="1536">
        <f t="shared" si="9"/>
        <v>220</v>
      </c>
      <c r="E220" s="441" t="s">
        <v>958</v>
      </c>
      <c r="F220" s="418"/>
      <c r="G220" s="22" t="s">
        <v>514</v>
      </c>
      <c r="H220" s="48"/>
      <c r="I220" s="46">
        <v>0</v>
      </c>
      <c r="J220" s="46">
        <f>SUM(H220)+SUM(I220)</f>
        <v>0</v>
      </c>
      <c r="K220" s="948"/>
      <c r="L220" s="948">
        <v>0</v>
      </c>
      <c r="M220" s="948">
        <f>SUM(K220)+SUM(L220)</f>
        <v>0</v>
      </c>
    </row>
    <row r="221" spans="1:13">
      <c r="A221" s="1536">
        <f t="shared" si="9"/>
        <v>221</v>
      </c>
      <c r="E221" s="325" t="s">
        <v>563</v>
      </c>
      <c r="F221" s="418"/>
      <c r="G221" s="22" t="s">
        <v>514</v>
      </c>
      <c r="H221" s="48">
        <v>1670000</v>
      </c>
      <c r="I221" s="46">
        <v>601800</v>
      </c>
      <c r="J221" s="46">
        <v>2271900</v>
      </c>
      <c r="K221" s="948">
        <v>1775600</v>
      </c>
      <c r="L221" s="948">
        <v>666000</v>
      </c>
      <c r="M221" s="948">
        <v>2441700</v>
      </c>
    </row>
    <row r="222" spans="1:13">
      <c r="A222" s="1536">
        <f t="shared" si="9"/>
        <v>222</v>
      </c>
    </row>
    <row r="223" spans="1:13">
      <c r="A223" s="1536">
        <f t="shared" si="9"/>
        <v>223</v>
      </c>
      <c r="E223" s="437" t="s">
        <v>515</v>
      </c>
      <c r="M223" s="937" t="s">
        <v>158</v>
      </c>
    </row>
    <row r="224" spans="1:13">
      <c r="A224" s="1536">
        <f t="shared" si="9"/>
        <v>224</v>
      </c>
      <c r="E224" s="440" t="s">
        <v>951</v>
      </c>
      <c r="F224" s="432"/>
      <c r="G224" s="60" t="s">
        <v>516</v>
      </c>
      <c r="H224" s="129">
        <f>IF(SUM(H213)=0,"- ",ROUND(H213/$J$221*100,2))</f>
        <v>7.25</v>
      </c>
      <c r="I224" s="129" t="str">
        <f t="shared" ref="I224:J231" si="12">IF(SUM(I213)=0,"- ",ROUND(I213/$J$221*100,2))</f>
        <v xml:space="preserve">- </v>
      </c>
      <c r="J224" s="129">
        <f t="shared" si="12"/>
        <v>7.25</v>
      </c>
      <c r="K224" s="1004">
        <f>IF(SUM(K213)=0,"- ",ROUND(K213/$M$221*100,2))</f>
        <v>10.61</v>
      </c>
      <c r="L224" s="1004" t="str">
        <f>IF(SUM(L213)=0,"- ",ROUND(L213/$M$221*100,2))</f>
        <v xml:space="preserve">- </v>
      </c>
      <c r="M224" s="1004">
        <f>IF(SUM(M213)=0,"- ",ROUND(M213/$M$221*100,2))</f>
        <v>10.61</v>
      </c>
    </row>
    <row r="225" spans="1:13">
      <c r="A225" s="1536">
        <f t="shared" si="9"/>
        <v>225</v>
      </c>
      <c r="E225" s="174" t="s">
        <v>952</v>
      </c>
      <c r="G225" s="2" t="s">
        <v>516</v>
      </c>
      <c r="H225" s="168">
        <f t="shared" ref="H225:H232" si="13">IF(SUM(H214)=0,"- ",ROUND(H214/$J$221*100,2))</f>
        <v>16.86</v>
      </c>
      <c r="I225" s="168" t="str">
        <f t="shared" si="12"/>
        <v xml:space="preserve">- </v>
      </c>
      <c r="J225" s="168">
        <f t="shared" si="12"/>
        <v>16.86</v>
      </c>
      <c r="K225" s="959">
        <f t="shared" ref="K225:M232" si="14">IF(SUM(K214)=0,"- ",ROUND(K214/$M$221*100,2))</f>
        <v>13.99</v>
      </c>
      <c r="L225" s="959" t="str">
        <f t="shared" si="14"/>
        <v xml:space="preserve">- </v>
      </c>
      <c r="M225" s="959">
        <f t="shared" si="14"/>
        <v>13.99</v>
      </c>
    </row>
    <row r="226" spans="1:13">
      <c r="A226" s="1536">
        <f t="shared" si="9"/>
        <v>226</v>
      </c>
      <c r="E226" s="174" t="s">
        <v>953</v>
      </c>
      <c r="G226" s="2" t="s">
        <v>516</v>
      </c>
      <c r="H226" s="168" t="str">
        <f t="shared" si="13"/>
        <v xml:space="preserve">- </v>
      </c>
      <c r="I226" s="168" t="str">
        <f t="shared" si="12"/>
        <v xml:space="preserve">- </v>
      </c>
      <c r="J226" s="168" t="str">
        <f t="shared" si="12"/>
        <v xml:space="preserve">- </v>
      </c>
      <c r="K226" s="959" t="str">
        <f t="shared" si="14"/>
        <v xml:space="preserve">- </v>
      </c>
      <c r="L226" s="959" t="str">
        <f t="shared" si="14"/>
        <v xml:space="preserve">- </v>
      </c>
      <c r="M226" s="959" t="str">
        <f t="shared" si="14"/>
        <v xml:space="preserve">- </v>
      </c>
    </row>
    <row r="227" spans="1:13">
      <c r="A227" s="1536">
        <f t="shared" si="9"/>
        <v>227</v>
      </c>
      <c r="E227" s="174" t="s">
        <v>954</v>
      </c>
      <c r="G227" s="2" t="s">
        <v>516</v>
      </c>
      <c r="H227" s="168">
        <f t="shared" si="13"/>
        <v>22.18</v>
      </c>
      <c r="I227" s="168" t="str">
        <f t="shared" si="12"/>
        <v xml:space="preserve">- </v>
      </c>
      <c r="J227" s="168">
        <f t="shared" si="12"/>
        <v>22.18</v>
      </c>
      <c r="K227" s="959">
        <f t="shared" si="14"/>
        <v>21.89</v>
      </c>
      <c r="L227" s="959" t="str">
        <f t="shared" si="14"/>
        <v xml:space="preserve">- </v>
      </c>
      <c r="M227" s="959">
        <f t="shared" si="14"/>
        <v>21.89</v>
      </c>
    </row>
    <row r="228" spans="1:13">
      <c r="A228" s="1536">
        <f t="shared" si="9"/>
        <v>228</v>
      </c>
      <c r="E228" s="174" t="s">
        <v>955</v>
      </c>
      <c r="G228" s="2" t="s">
        <v>516</v>
      </c>
      <c r="H228" s="168">
        <f t="shared" si="13"/>
        <v>4.83</v>
      </c>
      <c r="I228" s="168" t="str">
        <f t="shared" si="12"/>
        <v xml:space="preserve">- </v>
      </c>
      <c r="J228" s="168">
        <f t="shared" si="12"/>
        <v>4.83</v>
      </c>
      <c r="K228" s="959">
        <f t="shared" si="14"/>
        <v>4.28</v>
      </c>
      <c r="L228" s="959" t="str">
        <f t="shared" si="14"/>
        <v xml:space="preserve">- </v>
      </c>
      <c r="M228" s="959">
        <f t="shared" si="14"/>
        <v>4.28</v>
      </c>
    </row>
    <row r="229" spans="1:13">
      <c r="A229" s="1536">
        <f t="shared" si="9"/>
        <v>229</v>
      </c>
      <c r="E229" s="440" t="s">
        <v>956</v>
      </c>
      <c r="F229" s="432"/>
      <c r="G229" s="60" t="s">
        <v>516</v>
      </c>
      <c r="H229" s="129">
        <f t="shared" si="13"/>
        <v>22.38</v>
      </c>
      <c r="I229" s="129">
        <f t="shared" si="12"/>
        <v>26.49</v>
      </c>
      <c r="J229" s="129">
        <f t="shared" si="12"/>
        <v>48.87</v>
      </c>
      <c r="K229" s="1004">
        <f t="shared" si="14"/>
        <v>21.95</v>
      </c>
      <c r="L229" s="1004">
        <f t="shared" si="14"/>
        <v>27.28</v>
      </c>
      <c r="M229" s="1004">
        <f t="shared" si="14"/>
        <v>49.23</v>
      </c>
    </row>
    <row r="230" spans="1:13">
      <c r="A230" s="1536">
        <f t="shared" si="9"/>
        <v>230</v>
      </c>
      <c r="E230" s="167" t="s">
        <v>957</v>
      </c>
      <c r="G230" s="2" t="s">
        <v>516</v>
      </c>
      <c r="H230" s="168" t="str">
        <f t="shared" si="13"/>
        <v xml:space="preserve">- </v>
      </c>
      <c r="I230" s="168">
        <f>IF(SUM(I219)=0,"- ",ROUND(I219/$J$221*100,2))</f>
        <v>24.49</v>
      </c>
      <c r="J230" s="168">
        <f t="shared" si="12"/>
        <v>24.49</v>
      </c>
      <c r="K230" s="959" t="str">
        <f t="shared" si="14"/>
        <v xml:space="preserve">- </v>
      </c>
      <c r="L230" s="959">
        <f t="shared" si="14"/>
        <v>25.03</v>
      </c>
      <c r="M230" s="959">
        <f t="shared" si="14"/>
        <v>25.03</v>
      </c>
    </row>
    <row r="231" spans="1:13" s="1161" customFormat="1">
      <c r="A231" s="1536">
        <f t="shared" si="9"/>
        <v>231</v>
      </c>
      <c r="B231" s="3"/>
      <c r="C231" s="3"/>
      <c r="D231" s="1065"/>
      <c r="E231" s="441" t="s">
        <v>958</v>
      </c>
      <c r="F231" s="418"/>
      <c r="G231" s="22" t="s">
        <v>516</v>
      </c>
      <c r="H231" s="404" t="str">
        <f t="shared" si="13"/>
        <v xml:space="preserve">- </v>
      </c>
      <c r="I231" s="404" t="str">
        <f t="shared" si="12"/>
        <v xml:space="preserve">- </v>
      </c>
      <c r="J231" s="404" t="str">
        <f t="shared" si="12"/>
        <v xml:space="preserve">- </v>
      </c>
      <c r="K231" s="958" t="str">
        <f t="shared" si="14"/>
        <v xml:space="preserve">- </v>
      </c>
      <c r="L231" s="958" t="str">
        <f t="shared" si="14"/>
        <v xml:space="preserve">- </v>
      </c>
      <c r="M231" s="958" t="str">
        <f t="shared" si="14"/>
        <v xml:space="preserve">- </v>
      </c>
    </row>
    <row r="232" spans="1:13" s="412" customFormat="1" ht="20.25" customHeight="1">
      <c r="A232" s="1536">
        <f t="shared" si="9"/>
        <v>232</v>
      </c>
      <c r="B232" s="1158"/>
      <c r="C232" s="3"/>
      <c r="D232" s="1065"/>
      <c r="E232" s="325" t="s">
        <v>563</v>
      </c>
      <c r="F232" s="418"/>
      <c r="G232" s="22" t="s">
        <v>516</v>
      </c>
      <c r="H232" s="404">
        <f t="shared" si="13"/>
        <v>73.510000000000005</v>
      </c>
      <c r="I232" s="404">
        <f>IF(SUM(I221)=0,"- ",ROUND(I221/$J$221*100,2))</f>
        <v>26.49</v>
      </c>
      <c r="J232" s="404">
        <f>IF(SUM(J221)=0,"- ",ROUND(J221/$J$221*100,2))</f>
        <v>100</v>
      </c>
      <c r="K232" s="958">
        <f t="shared" si="14"/>
        <v>72.72</v>
      </c>
      <c r="L232" s="958">
        <f t="shared" si="14"/>
        <v>27.28</v>
      </c>
      <c r="M232" s="958">
        <f t="shared" si="14"/>
        <v>100</v>
      </c>
    </row>
    <row r="233" spans="1:13" s="412" customFormat="1" ht="16.5">
      <c r="A233" s="1536">
        <f t="shared" si="9"/>
        <v>233</v>
      </c>
      <c r="B233" s="413"/>
      <c r="C233" s="3"/>
      <c r="D233" s="1065"/>
      <c r="E233" s="5"/>
      <c r="F233" s="5"/>
      <c r="G233" s="5"/>
      <c r="H233" s="5"/>
      <c r="I233" s="5"/>
      <c r="J233" s="5"/>
      <c r="K233" s="5"/>
      <c r="L233" s="5"/>
      <c r="M233" s="5"/>
    </row>
    <row r="234" spans="1:13" ht="16.5">
      <c r="A234" s="1536">
        <f t="shared" si="9"/>
        <v>234</v>
      </c>
      <c r="B234" s="413"/>
      <c r="C234" s="1158"/>
      <c r="D234" s="1159"/>
      <c r="E234" s="1160"/>
      <c r="F234" s="1160"/>
      <c r="G234" s="1160"/>
      <c r="H234" s="1161"/>
      <c r="I234" s="1161"/>
      <c r="J234" s="1161"/>
      <c r="K234" s="1161"/>
      <c r="L234" s="1161"/>
      <c r="M234" s="1161"/>
    </row>
    <row r="235" spans="1:13" ht="20.25" customHeight="1" thickBot="1">
      <c r="A235" s="1536">
        <f t="shared" si="9"/>
        <v>235</v>
      </c>
      <c r="C235" s="413"/>
      <c r="D235" s="1103">
        <f>D208+1</f>
        <v>12</v>
      </c>
      <c r="E235" s="1093" t="s">
        <v>959</v>
      </c>
      <c r="F235" s="1104"/>
      <c r="G235" s="1104"/>
      <c r="H235" s="1105"/>
      <c r="I235" s="1105"/>
      <c r="J235" s="1105"/>
      <c r="K235" s="1105"/>
      <c r="L235" s="1105"/>
      <c r="M235" s="1094" t="s">
        <v>52</v>
      </c>
    </row>
    <row r="236" spans="1:13" ht="16.5">
      <c r="A236" s="1536">
        <f t="shared" si="9"/>
        <v>236</v>
      </c>
      <c r="C236" s="413"/>
      <c r="D236" s="456"/>
      <c r="E236" s="60"/>
      <c r="F236" s="60"/>
      <c r="G236" s="60"/>
      <c r="H236" s="933"/>
      <c r="I236" s="611"/>
      <c r="J236" s="987">
        <v>202203</v>
      </c>
      <c r="K236" s="1108"/>
      <c r="L236" s="1123"/>
      <c r="M236" s="1110">
        <v>202303</v>
      </c>
    </row>
    <row r="237" spans="1:13">
      <c r="A237" s="1536">
        <f t="shared" si="9"/>
        <v>237</v>
      </c>
      <c r="E237" s="22"/>
      <c r="F237" s="22"/>
      <c r="G237" s="22"/>
      <c r="H237" s="934"/>
      <c r="I237" s="602"/>
      <c r="J237" s="988" t="s">
        <v>1412</v>
      </c>
      <c r="K237" s="1118"/>
      <c r="L237" s="1125"/>
      <c r="M237" s="1120" t="s">
        <v>1380</v>
      </c>
    </row>
    <row r="238" spans="1:13">
      <c r="A238" s="1536">
        <f t="shared" si="9"/>
        <v>238</v>
      </c>
      <c r="E238" s="2"/>
      <c r="F238" s="2"/>
      <c r="G238" s="2"/>
      <c r="H238" s="562" t="s">
        <v>79</v>
      </c>
      <c r="I238" s="602"/>
      <c r="J238" s="988"/>
      <c r="K238" s="1143" t="s">
        <v>79</v>
      </c>
      <c r="L238" s="1125"/>
      <c r="M238" s="1120"/>
    </row>
    <row r="239" spans="1:13">
      <c r="A239" s="1536">
        <f t="shared" si="9"/>
        <v>239</v>
      </c>
      <c r="E239" s="437" t="s">
        <v>960</v>
      </c>
      <c r="F239" s="2"/>
      <c r="G239" s="2"/>
      <c r="H239" s="438" t="s">
        <v>481</v>
      </c>
      <c r="I239" s="439" t="s">
        <v>482</v>
      </c>
      <c r="J239" s="438" t="s">
        <v>842</v>
      </c>
      <c r="K239" s="1133" t="s">
        <v>481</v>
      </c>
      <c r="L239" s="1134" t="s">
        <v>482</v>
      </c>
      <c r="M239" s="1133" t="s">
        <v>842</v>
      </c>
    </row>
    <row r="240" spans="1:13">
      <c r="A240" s="1536">
        <f t="shared" si="9"/>
        <v>240</v>
      </c>
      <c r="E240" s="440" t="s">
        <v>951</v>
      </c>
      <c r="F240" s="60"/>
      <c r="G240" s="60" t="s">
        <v>514</v>
      </c>
      <c r="H240" s="286">
        <v>163323</v>
      </c>
      <c r="I240" s="193"/>
      <c r="J240" s="193">
        <f t="shared" ref="J240:J246" si="15">IF(SUM(H240)+SUM(I240)=0,"- ",SUM(H240)+SUM(I240))</f>
        <v>163323</v>
      </c>
      <c r="K240" s="946">
        <v>284858</v>
      </c>
      <c r="L240" s="956"/>
      <c r="M240" s="957">
        <f t="shared" ref="M240:M246" si="16">IF(SUM(K240)+SUM(L240)=0,"- ",SUM(K240)+SUM(L240))</f>
        <v>284858</v>
      </c>
    </row>
    <row r="241" spans="1:13">
      <c r="A241" s="1536">
        <f t="shared" si="9"/>
        <v>241</v>
      </c>
      <c r="E241" s="174" t="s">
        <v>952</v>
      </c>
      <c r="G241" s="2" t="s">
        <v>514</v>
      </c>
      <c r="H241" s="45">
        <v>365453</v>
      </c>
      <c r="I241" s="44"/>
      <c r="J241" s="44">
        <f t="shared" si="15"/>
        <v>365453</v>
      </c>
      <c r="K241" s="946">
        <v>308074</v>
      </c>
      <c r="L241" s="946"/>
      <c r="M241" s="946">
        <f t="shared" si="16"/>
        <v>308074</v>
      </c>
    </row>
    <row r="242" spans="1:13">
      <c r="A242" s="1536">
        <f t="shared" si="9"/>
        <v>242</v>
      </c>
      <c r="E242" s="174" t="s">
        <v>953</v>
      </c>
      <c r="G242" s="2" t="s">
        <v>514</v>
      </c>
      <c r="H242" s="45" t="s">
        <v>1381</v>
      </c>
      <c r="I242" s="44"/>
      <c r="J242" s="44" t="str">
        <f t="shared" si="15"/>
        <v xml:space="preserve">- </v>
      </c>
      <c r="K242" s="946" t="s">
        <v>1381</v>
      </c>
      <c r="L242" s="946"/>
      <c r="M242" s="946" t="str">
        <f t="shared" si="16"/>
        <v xml:space="preserve">- </v>
      </c>
    </row>
    <row r="243" spans="1:13">
      <c r="A243" s="1536">
        <f t="shared" si="9"/>
        <v>243</v>
      </c>
      <c r="E243" s="174" t="s">
        <v>954</v>
      </c>
      <c r="G243" s="2" t="s">
        <v>514</v>
      </c>
      <c r="H243" s="45">
        <v>524890</v>
      </c>
      <c r="I243" s="44"/>
      <c r="J243" s="44">
        <f t="shared" si="15"/>
        <v>524890</v>
      </c>
      <c r="K243" s="946">
        <v>502115</v>
      </c>
      <c r="L243" s="946"/>
      <c r="M243" s="946">
        <f t="shared" si="16"/>
        <v>502115</v>
      </c>
    </row>
    <row r="244" spans="1:13">
      <c r="A244" s="1536">
        <f t="shared" si="9"/>
        <v>244</v>
      </c>
      <c r="E244" s="174" t="s">
        <v>955</v>
      </c>
      <c r="G244" s="2" t="s">
        <v>514</v>
      </c>
      <c r="H244" s="45">
        <v>249507</v>
      </c>
      <c r="I244" s="44"/>
      <c r="J244" s="44">
        <f t="shared" si="15"/>
        <v>249507</v>
      </c>
      <c r="K244" s="946">
        <v>251405</v>
      </c>
      <c r="L244" s="946"/>
      <c r="M244" s="948">
        <f t="shared" si="16"/>
        <v>251405</v>
      </c>
    </row>
    <row r="245" spans="1:13">
      <c r="A245" s="1536">
        <f t="shared" si="9"/>
        <v>245</v>
      </c>
      <c r="E245" s="440" t="s">
        <v>956</v>
      </c>
      <c r="F245" s="432"/>
      <c r="G245" s="60" t="s">
        <v>514</v>
      </c>
      <c r="H245" s="286">
        <v>562470</v>
      </c>
      <c r="I245" s="193"/>
      <c r="J245" s="193">
        <f t="shared" si="15"/>
        <v>562470</v>
      </c>
      <c r="K245" s="943">
        <v>546700</v>
      </c>
      <c r="L245" s="943"/>
      <c r="M245" s="943">
        <f>IF(SUM(K245)+SUM(L245)=0,"- ",SUM(K245)+SUM(L245))</f>
        <v>546700</v>
      </c>
    </row>
    <row r="246" spans="1:13">
      <c r="A246" s="1536">
        <f t="shared" si="9"/>
        <v>246</v>
      </c>
      <c r="E246" s="167" t="s">
        <v>957</v>
      </c>
      <c r="G246" s="2" t="s">
        <v>514</v>
      </c>
      <c r="H246" s="45"/>
      <c r="I246" s="44">
        <v>542500</v>
      </c>
      <c r="J246" s="44">
        <f t="shared" si="15"/>
        <v>542500</v>
      </c>
      <c r="K246" s="946"/>
      <c r="L246" s="946">
        <v>603800</v>
      </c>
      <c r="M246" s="946">
        <f t="shared" si="16"/>
        <v>603800</v>
      </c>
    </row>
    <row r="247" spans="1:13">
      <c r="A247" s="1536">
        <f t="shared" si="9"/>
        <v>247</v>
      </c>
      <c r="E247" s="441" t="s">
        <v>958</v>
      </c>
      <c r="F247" s="418"/>
      <c r="G247" s="22" t="s">
        <v>514</v>
      </c>
      <c r="H247" s="48"/>
      <c r="I247" s="46" t="s">
        <v>1381</v>
      </c>
      <c r="J247" s="46">
        <f>SUM(H247)+SUM(I247)</f>
        <v>0</v>
      </c>
      <c r="K247" s="948"/>
      <c r="L247" s="948">
        <v>0</v>
      </c>
      <c r="M247" s="948">
        <f>SUM(K247)+SUM(L247)</f>
        <v>0</v>
      </c>
    </row>
    <row r="248" spans="1:13">
      <c r="A248" s="1536">
        <f t="shared" si="9"/>
        <v>248</v>
      </c>
      <c r="E248" s="325" t="s">
        <v>563</v>
      </c>
      <c r="F248" s="418"/>
      <c r="G248" s="22" t="s">
        <v>514</v>
      </c>
      <c r="H248" s="48">
        <v>1865645</v>
      </c>
      <c r="I248" s="46">
        <v>597600</v>
      </c>
      <c r="J248" s="206">
        <v>2463245</v>
      </c>
      <c r="K248" s="948">
        <v>1893240</v>
      </c>
      <c r="L248" s="948">
        <v>661100</v>
      </c>
      <c r="M248" s="950">
        <v>2554340</v>
      </c>
    </row>
    <row r="249" spans="1:13">
      <c r="A249" s="1536">
        <f t="shared" si="9"/>
        <v>249</v>
      </c>
    </row>
    <row r="250" spans="1:13">
      <c r="A250" s="1536">
        <f t="shared" si="9"/>
        <v>250</v>
      </c>
      <c r="E250" s="437" t="s">
        <v>515</v>
      </c>
      <c r="M250" s="937" t="s">
        <v>158</v>
      </c>
    </row>
    <row r="251" spans="1:13">
      <c r="A251" s="1536">
        <f t="shared" si="9"/>
        <v>251</v>
      </c>
      <c r="E251" s="440" t="s">
        <v>951</v>
      </c>
      <c r="F251" s="432"/>
      <c r="G251" s="60" t="s">
        <v>516</v>
      </c>
      <c r="H251" s="129">
        <f>IF(SUM(H240)=0,"- ",ROUND(H240/$J$248*100,2))</f>
        <v>6.63</v>
      </c>
      <c r="I251" s="129" t="str">
        <f t="shared" ref="I251" si="17">IF(SUM(I240)=0,"- ",ROUND(I240/$J$248*100,2))</f>
        <v xml:space="preserve">- </v>
      </c>
      <c r="J251" s="129">
        <f>IF(SUM(J240)=0,"- ",ROUND(J240/$J$248*100,2))</f>
        <v>6.63</v>
      </c>
      <c r="K251" s="1004">
        <f>IF(SUM(K240)=0,"- ",ROUND(K240/$M$248*100,2))</f>
        <v>11.15</v>
      </c>
      <c r="L251" s="1004" t="str">
        <f>IF(SUM(L240)=0,"- ",ROUND(L240/$M$248*100,2))</f>
        <v xml:space="preserve">- </v>
      </c>
      <c r="M251" s="1004">
        <f>IF(SUM(M240)=0,"- ",ROUND(M240/$M$248*100,2))</f>
        <v>11.15</v>
      </c>
    </row>
    <row r="252" spans="1:13">
      <c r="A252" s="1536">
        <f t="shared" si="9"/>
        <v>252</v>
      </c>
      <c r="E252" s="174" t="s">
        <v>952</v>
      </c>
      <c r="G252" s="2" t="s">
        <v>516</v>
      </c>
      <c r="H252" s="168">
        <f>IF(SUM(H241)=0,"- ",ROUND(H241/$J$248*100,2))</f>
        <v>14.84</v>
      </c>
      <c r="I252" s="168" t="str">
        <f t="shared" ref="I252:J259" si="18">IF(SUM(I241)=0,"- ",ROUND(I241/$J$248*100,2))</f>
        <v xml:space="preserve">- </v>
      </c>
      <c r="J252" s="168">
        <f t="shared" si="18"/>
        <v>14.84</v>
      </c>
      <c r="K252" s="959">
        <f t="shared" ref="K252:M259" si="19">IF(SUM(K241)=0,"- ",ROUND(K241/$M$248*100,2))</f>
        <v>12.06</v>
      </c>
      <c r="L252" s="959" t="str">
        <f t="shared" si="19"/>
        <v xml:space="preserve">- </v>
      </c>
      <c r="M252" s="959">
        <f t="shared" si="19"/>
        <v>12.06</v>
      </c>
    </row>
    <row r="253" spans="1:13">
      <c r="A253" s="1536">
        <f t="shared" si="9"/>
        <v>253</v>
      </c>
      <c r="E253" s="174" t="s">
        <v>953</v>
      </c>
      <c r="G253" s="2" t="s">
        <v>516</v>
      </c>
      <c r="H253" s="168" t="str">
        <f t="shared" ref="H253" si="20">IF(SUM(H242)=0,"- ",ROUND(H242/$J$248*100,2))</f>
        <v xml:space="preserve">- </v>
      </c>
      <c r="I253" s="168" t="str">
        <f t="shared" si="18"/>
        <v xml:space="preserve">- </v>
      </c>
      <c r="J253" s="168" t="str">
        <f t="shared" si="18"/>
        <v xml:space="preserve">- </v>
      </c>
      <c r="K253" s="959" t="str">
        <f t="shared" si="19"/>
        <v xml:space="preserve">- </v>
      </c>
      <c r="L253" s="959" t="str">
        <f t="shared" si="19"/>
        <v xml:space="preserve">- </v>
      </c>
      <c r="M253" s="959" t="str">
        <f t="shared" si="19"/>
        <v xml:space="preserve">- </v>
      </c>
    </row>
    <row r="254" spans="1:13">
      <c r="A254" s="1536">
        <f t="shared" si="9"/>
        <v>254</v>
      </c>
      <c r="E254" s="174" t="s">
        <v>954</v>
      </c>
      <c r="G254" s="2" t="s">
        <v>516</v>
      </c>
      <c r="H254" s="168">
        <f>IF(SUM(H243)=0,"- ",ROUND(H243/$J$248*100,2))</f>
        <v>21.31</v>
      </c>
      <c r="I254" s="168" t="str">
        <f>IF(SUM(I243)=0,"- ",ROUND(I243/$J$248*100,2))</f>
        <v xml:space="preserve">- </v>
      </c>
      <c r="J254" s="168">
        <f t="shared" si="18"/>
        <v>21.31</v>
      </c>
      <c r="K254" s="959">
        <f t="shared" si="19"/>
        <v>19.66</v>
      </c>
      <c r="L254" s="959" t="str">
        <f t="shared" si="19"/>
        <v xml:space="preserve">- </v>
      </c>
      <c r="M254" s="959">
        <f t="shared" si="19"/>
        <v>19.66</v>
      </c>
    </row>
    <row r="255" spans="1:13">
      <c r="A255" s="1536">
        <f t="shared" si="9"/>
        <v>255</v>
      </c>
      <c r="E255" s="174" t="s">
        <v>955</v>
      </c>
      <c r="G255" s="2" t="s">
        <v>516</v>
      </c>
      <c r="H255" s="168">
        <f t="shared" ref="H255" si="21">IF(SUM(H244)=0,"- ",ROUND(H244/$J$248*100,2))</f>
        <v>10.130000000000001</v>
      </c>
      <c r="I255" s="168" t="str">
        <f t="shared" si="18"/>
        <v xml:space="preserve">- </v>
      </c>
      <c r="J255" s="168">
        <f t="shared" si="18"/>
        <v>10.130000000000001</v>
      </c>
      <c r="K255" s="959">
        <f t="shared" si="19"/>
        <v>9.84</v>
      </c>
      <c r="L255" s="959" t="str">
        <f>IF(SUM(L244)=0,"- ",ROUND(L244/$M$248*100,2))</f>
        <v xml:space="preserve">- </v>
      </c>
      <c r="M255" s="959">
        <f t="shared" si="19"/>
        <v>9.84</v>
      </c>
    </row>
    <row r="256" spans="1:13">
      <c r="A256" s="1536">
        <f t="shared" si="9"/>
        <v>256</v>
      </c>
      <c r="E256" s="440" t="s">
        <v>956</v>
      </c>
      <c r="F256" s="432"/>
      <c r="G256" s="60" t="s">
        <v>516</v>
      </c>
      <c r="H256" s="129">
        <f t="shared" ref="H256" si="22">IF(SUM(H245)=0,"- ",ROUND(H245/$J$248*100,2))</f>
        <v>22.83</v>
      </c>
      <c r="I256" s="129" t="str">
        <f t="shared" si="18"/>
        <v xml:space="preserve">- </v>
      </c>
      <c r="J256" s="129">
        <f t="shared" si="18"/>
        <v>22.83</v>
      </c>
      <c r="K256" s="1004">
        <f t="shared" si="19"/>
        <v>21.4</v>
      </c>
      <c r="L256" s="1004" t="str">
        <f t="shared" si="19"/>
        <v xml:space="preserve">- </v>
      </c>
      <c r="M256" s="1004">
        <f t="shared" si="19"/>
        <v>21.4</v>
      </c>
    </row>
    <row r="257" spans="1:13">
      <c r="A257" s="1536">
        <f t="shared" si="9"/>
        <v>257</v>
      </c>
      <c r="E257" s="167" t="s">
        <v>957</v>
      </c>
      <c r="G257" s="2" t="s">
        <v>516</v>
      </c>
      <c r="H257" s="168" t="str">
        <f t="shared" ref="H257" si="23">IF(SUM(H246)=0,"- ",ROUND(H246/$J$248*100,2))</f>
        <v xml:space="preserve">- </v>
      </c>
      <c r="I257" s="168">
        <f>IF(SUM(I246)=0,"- ",ROUND(I246/$J$248*100,2))</f>
        <v>22.02</v>
      </c>
      <c r="J257" s="168">
        <f t="shared" si="18"/>
        <v>22.02</v>
      </c>
      <c r="K257" s="959" t="str">
        <f t="shared" si="19"/>
        <v xml:space="preserve">- </v>
      </c>
      <c r="L257" s="959">
        <f t="shared" si="19"/>
        <v>23.64</v>
      </c>
      <c r="M257" s="959">
        <f>IF(SUM(M246)=0,"- ",ROUND(M246/$M$248*100,2))</f>
        <v>23.64</v>
      </c>
    </row>
    <row r="258" spans="1:13" s="1161" customFormat="1">
      <c r="A258" s="1536">
        <f t="shared" si="9"/>
        <v>258</v>
      </c>
      <c r="B258" s="3"/>
      <c r="C258" s="3"/>
      <c r="D258" s="1065"/>
      <c r="E258" s="441" t="s">
        <v>958</v>
      </c>
      <c r="F258" s="418"/>
      <c r="G258" s="22" t="s">
        <v>516</v>
      </c>
      <c r="H258" s="404" t="str">
        <f t="shared" ref="H258" si="24">IF(SUM(H247)=0,"- ",ROUND(H247/$J$248*100,2))</f>
        <v xml:space="preserve">- </v>
      </c>
      <c r="I258" s="404" t="str">
        <f t="shared" si="18"/>
        <v xml:space="preserve">- </v>
      </c>
      <c r="J258" s="404" t="str">
        <f t="shared" si="18"/>
        <v xml:space="preserve">- </v>
      </c>
      <c r="K258" s="958" t="str">
        <f t="shared" si="19"/>
        <v xml:space="preserve">- </v>
      </c>
      <c r="L258" s="958" t="str">
        <f t="shared" si="19"/>
        <v xml:space="preserve">- </v>
      </c>
      <c r="M258" s="958" t="str">
        <f t="shared" si="19"/>
        <v xml:space="preserve">- </v>
      </c>
    </row>
    <row r="259" spans="1:13" s="412" customFormat="1" ht="20.25" customHeight="1">
      <c r="A259" s="1536">
        <f t="shared" si="9"/>
        <v>259</v>
      </c>
      <c r="B259" s="1158"/>
      <c r="C259" s="3"/>
      <c r="D259" s="1065"/>
      <c r="E259" s="325" t="s">
        <v>563</v>
      </c>
      <c r="F259" s="418"/>
      <c r="G259" s="22" t="s">
        <v>516</v>
      </c>
      <c r="H259" s="404">
        <f t="shared" ref="H259" si="25">IF(SUM(H248)=0,"- ",ROUND(H248/$J$248*100,2))</f>
        <v>75.739999999999995</v>
      </c>
      <c r="I259" s="404">
        <f t="shared" si="18"/>
        <v>24.26</v>
      </c>
      <c r="J259" s="404">
        <f t="shared" si="18"/>
        <v>100</v>
      </c>
      <c r="K259" s="958">
        <f t="shared" si="19"/>
        <v>74.12</v>
      </c>
      <c r="L259" s="958">
        <f t="shared" si="19"/>
        <v>25.88</v>
      </c>
      <c r="M259" s="958">
        <f t="shared" si="19"/>
        <v>100</v>
      </c>
    </row>
    <row r="260" spans="1:13" ht="16.5">
      <c r="A260" s="1536">
        <f t="shared" si="9"/>
        <v>260</v>
      </c>
      <c r="B260" s="413"/>
    </row>
    <row r="261" spans="1:13">
      <c r="A261" s="1536">
        <f t="shared" si="9"/>
        <v>261</v>
      </c>
      <c r="C261" s="1158"/>
      <c r="D261" s="1159"/>
      <c r="E261" s="1160"/>
      <c r="F261" s="1160"/>
      <c r="G261" s="1160"/>
      <c r="H261" s="1161"/>
      <c r="I261" s="1161"/>
      <c r="J261" s="1161"/>
      <c r="K261" s="1161"/>
      <c r="L261" s="1161"/>
      <c r="M261" s="1161"/>
    </row>
    <row r="262" spans="1:13" ht="21.75" customHeight="1" thickBot="1">
      <c r="A262" s="1536">
        <f t="shared" si="9"/>
        <v>262</v>
      </c>
      <c r="C262" s="413"/>
      <c r="D262" s="1103">
        <f>D235+1</f>
        <v>13</v>
      </c>
      <c r="E262" s="1093" t="s">
        <v>961</v>
      </c>
      <c r="F262" s="1104"/>
      <c r="G262" s="1104"/>
      <c r="H262" s="1105"/>
      <c r="I262" s="1105"/>
      <c r="J262" s="1105"/>
      <c r="K262" s="1105"/>
      <c r="L262" s="1105"/>
      <c r="M262" s="1094" t="s">
        <v>52</v>
      </c>
    </row>
    <row r="263" spans="1:13">
      <c r="A263" s="1536">
        <f t="shared" ref="A263:A326" si="26">A262+1</f>
        <v>263</v>
      </c>
      <c r="F263" s="1635" t="s">
        <v>924</v>
      </c>
      <c r="G263" s="1633" t="s">
        <v>925</v>
      </c>
      <c r="H263" s="1633" t="s">
        <v>926</v>
      </c>
      <c r="I263" s="1633" t="s">
        <v>927</v>
      </c>
      <c r="J263" s="1633" t="s">
        <v>928</v>
      </c>
      <c r="K263" s="1633" t="s">
        <v>929</v>
      </c>
      <c r="L263" s="1633" t="s">
        <v>930</v>
      </c>
      <c r="M263" s="1635" t="s">
        <v>563</v>
      </c>
    </row>
    <row r="264" spans="1:13">
      <c r="A264" s="1536">
        <f t="shared" si="26"/>
        <v>264</v>
      </c>
      <c r="F264" s="1634"/>
      <c r="G264" s="1634"/>
      <c r="H264" s="1634"/>
      <c r="I264" s="1634"/>
      <c r="J264" s="1634"/>
      <c r="K264" s="1634"/>
      <c r="L264" s="1634"/>
      <c r="M264" s="1634"/>
    </row>
    <row r="265" spans="1:13">
      <c r="A265" s="1536">
        <f t="shared" si="26"/>
        <v>265</v>
      </c>
      <c r="E265" s="615">
        <v>202303</v>
      </c>
      <c r="F265" s="1141" t="s">
        <v>79</v>
      </c>
      <c r="G265" s="1140"/>
      <c r="H265" s="1140"/>
      <c r="I265" s="1140"/>
      <c r="J265" s="1140"/>
      <c r="K265" s="1140"/>
      <c r="L265" s="1140"/>
      <c r="M265" s="1140"/>
    </row>
    <row r="266" spans="1:13">
      <c r="A266" s="1536">
        <f t="shared" si="26"/>
        <v>266</v>
      </c>
      <c r="E266" s="616" t="s">
        <v>1380</v>
      </c>
      <c r="F266" s="1140"/>
      <c r="G266" s="1140"/>
      <c r="H266" s="1140"/>
      <c r="I266" s="1140"/>
      <c r="J266" s="1140"/>
      <c r="K266" s="1140"/>
      <c r="L266" s="1140"/>
      <c r="M266" s="1140"/>
    </row>
    <row r="267" spans="1:13">
      <c r="A267" s="1536">
        <f t="shared" si="26"/>
        <v>267</v>
      </c>
      <c r="E267" s="591" t="s">
        <v>951</v>
      </c>
      <c r="F267" s="782">
        <v>10000</v>
      </c>
      <c r="G267" s="782">
        <v>50200</v>
      </c>
      <c r="H267" s="782" t="s">
        <v>1381</v>
      </c>
      <c r="I267" s="782" t="s">
        <v>1381</v>
      </c>
      <c r="J267" s="782" t="s">
        <v>1381</v>
      </c>
      <c r="K267" s="782">
        <v>224500</v>
      </c>
      <c r="L267" s="782"/>
      <c r="M267" s="782">
        <v>284800</v>
      </c>
    </row>
    <row r="268" spans="1:13">
      <c r="A268" s="1536">
        <f t="shared" si="26"/>
        <v>268</v>
      </c>
      <c r="E268" s="1005" t="s">
        <v>952</v>
      </c>
      <c r="F268" s="707">
        <v>32500</v>
      </c>
      <c r="G268" s="707">
        <v>76800</v>
      </c>
      <c r="H268" s="707">
        <v>52300</v>
      </c>
      <c r="I268" s="707">
        <v>36400</v>
      </c>
      <c r="J268" s="707">
        <v>105000</v>
      </c>
      <c r="K268" s="707">
        <v>4700</v>
      </c>
      <c r="L268" s="707"/>
      <c r="M268" s="707">
        <v>308000</v>
      </c>
    </row>
    <row r="269" spans="1:13">
      <c r="A269" s="1536">
        <f t="shared" si="26"/>
        <v>269</v>
      </c>
      <c r="E269" s="1005" t="s">
        <v>953</v>
      </c>
      <c r="F269" s="707" t="s">
        <v>1381</v>
      </c>
      <c r="G269" s="707"/>
      <c r="H269" s="707"/>
      <c r="I269" s="707"/>
      <c r="J269" s="707"/>
      <c r="K269" s="707"/>
      <c r="L269" s="707"/>
      <c r="M269" s="707" t="s">
        <v>1381</v>
      </c>
    </row>
    <row r="270" spans="1:13">
      <c r="A270" s="1536">
        <f t="shared" si="26"/>
        <v>270</v>
      </c>
      <c r="E270" s="1005" t="s">
        <v>954</v>
      </c>
      <c r="F270" s="707">
        <v>29200</v>
      </c>
      <c r="G270" s="707">
        <v>97800</v>
      </c>
      <c r="H270" s="707">
        <v>63000</v>
      </c>
      <c r="I270" s="707">
        <v>18500</v>
      </c>
      <c r="J270" s="707">
        <v>19900</v>
      </c>
      <c r="K270" s="707">
        <v>273500</v>
      </c>
      <c r="L270" s="707" t="s">
        <v>1381</v>
      </c>
      <c r="M270" s="707">
        <v>502100</v>
      </c>
    </row>
    <row r="271" spans="1:13">
      <c r="A271" s="1536">
        <f t="shared" si="26"/>
        <v>271</v>
      </c>
      <c r="E271" s="1005" t="s">
        <v>955</v>
      </c>
      <c r="F271" s="707"/>
      <c r="G271" s="707"/>
      <c r="H271" s="707"/>
      <c r="I271" s="707"/>
      <c r="J271" s="707"/>
      <c r="K271" s="707"/>
      <c r="L271" s="707" t="s">
        <v>1381</v>
      </c>
      <c r="M271" s="707" t="s">
        <v>1381</v>
      </c>
    </row>
    <row r="272" spans="1:13">
      <c r="A272" s="1536">
        <f t="shared" si="26"/>
        <v>272</v>
      </c>
      <c r="E272" s="1005" t="s">
        <v>956</v>
      </c>
      <c r="F272" s="707">
        <v>107100</v>
      </c>
      <c r="G272" s="707">
        <v>225500</v>
      </c>
      <c r="H272" s="707">
        <v>213800</v>
      </c>
      <c r="I272" s="707">
        <v>105400</v>
      </c>
      <c r="J272" s="707">
        <v>106200</v>
      </c>
      <c r="K272" s="707">
        <v>205700</v>
      </c>
      <c r="L272" s="707">
        <v>243900</v>
      </c>
      <c r="M272" s="707">
        <v>1207800</v>
      </c>
    </row>
    <row r="273" spans="1:13">
      <c r="A273" s="1536">
        <f t="shared" si="26"/>
        <v>273</v>
      </c>
      <c r="E273" s="565" t="s">
        <v>957</v>
      </c>
      <c r="F273" s="707">
        <v>93300</v>
      </c>
      <c r="G273" s="707">
        <v>150800</v>
      </c>
      <c r="H273" s="707">
        <v>127900</v>
      </c>
      <c r="I273" s="707">
        <v>23700</v>
      </c>
      <c r="J273" s="707">
        <v>14600</v>
      </c>
      <c r="K273" s="707">
        <v>193200</v>
      </c>
      <c r="L273" s="707" t="s">
        <v>1381</v>
      </c>
      <c r="M273" s="707">
        <v>603800</v>
      </c>
    </row>
    <row r="274" spans="1:13">
      <c r="A274" s="1536">
        <f t="shared" si="26"/>
        <v>274</v>
      </c>
      <c r="E274" s="725" t="s">
        <v>958</v>
      </c>
      <c r="F274" s="787"/>
      <c r="G274" s="787"/>
      <c r="H274" s="787"/>
      <c r="I274" s="787"/>
      <c r="J274" s="787"/>
      <c r="K274" s="787"/>
      <c r="L274" s="787">
        <v>0</v>
      </c>
      <c r="M274" s="787">
        <v>0</v>
      </c>
    </row>
    <row r="275" spans="1:13">
      <c r="A275" s="1536">
        <f t="shared" si="26"/>
        <v>275</v>
      </c>
      <c r="M275" s="937" t="s">
        <v>52</v>
      </c>
    </row>
    <row r="276" spans="1:13">
      <c r="A276" s="1536">
        <f t="shared" si="26"/>
        <v>276</v>
      </c>
      <c r="F276" s="1568" t="s">
        <v>924</v>
      </c>
      <c r="G276" s="1596" t="s">
        <v>925</v>
      </c>
      <c r="H276" s="1596" t="s">
        <v>926</v>
      </c>
      <c r="I276" s="1596" t="s">
        <v>927</v>
      </c>
      <c r="J276" s="1596" t="s">
        <v>928</v>
      </c>
      <c r="K276" s="1596" t="s">
        <v>929</v>
      </c>
      <c r="L276" s="1596" t="s">
        <v>930</v>
      </c>
      <c r="M276" s="1568" t="s">
        <v>563</v>
      </c>
    </row>
    <row r="277" spans="1:13">
      <c r="A277" s="1536">
        <f t="shared" si="26"/>
        <v>277</v>
      </c>
      <c r="F277" s="1641"/>
      <c r="G277" s="1641"/>
      <c r="H277" s="1641"/>
      <c r="I277" s="1641"/>
      <c r="J277" s="1641"/>
      <c r="K277" s="1641"/>
      <c r="L277" s="1641"/>
      <c r="M277" s="1641"/>
    </row>
    <row r="278" spans="1:13">
      <c r="A278" s="1536">
        <f t="shared" si="26"/>
        <v>278</v>
      </c>
      <c r="E278" s="615">
        <v>202203</v>
      </c>
      <c r="F278" s="1102" t="s">
        <v>79</v>
      </c>
      <c r="G278" s="508"/>
      <c r="H278" s="508"/>
      <c r="I278" s="508"/>
      <c r="J278" s="508"/>
      <c r="K278" s="508"/>
      <c r="L278" s="508"/>
      <c r="M278" s="508"/>
    </row>
    <row r="279" spans="1:13">
      <c r="A279" s="1536">
        <f t="shared" si="26"/>
        <v>279</v>
      </c>
      <c r="E279" s="616" t="s">
        <v>1412</v>
      </c>
      <c r="F279" s="508"/>
      <c r="G279" s="508"/>
      <c r="H279" s="508"/>
      <c r="I279" s="508"/>
      <c r="J279" s="508"/>
      <c r="K279" s="508"/>
      <c r="L279" s="508"/>
      <c r="M279" s="508"/>
    </row>
    <row r="280" spans="1:13">
      <c r="A280" s="1536">
        <f t="shared" si="26"/>
        <v>280</v>
      </c>
      <c r="E280" s="64" t="s">
        <v>951</v>
      </c>
      <c r="F280" s="65">
        <v>12500</v>
      </c>
      <c r="G280" s="65">
        <v>15100</v>
      </c>
      <c r="H280" s="65">
        <v>15200</v>
      </c>
      <c r="I280" s="65" t="s">
        <v>1381</v>
      </c>
      <c r="J280" s="65">
        <v>32800</v>
      </c>
      <c r="K280" s="65">
        <v>87500</v>
      </c>
      <c r="L280" s="65"/>
      <c r="M280" s="65">
        <v>163300</v>
      </c>
    </row>
    <row r="281" spans="1:13">
      <c r="A281" s="1536">
        <f t="shared" si="26"/>
        <v>281</v>
      </c>
      <c r="E281" s="442" t="s">
        <v>952</v>
      </c>
      <c r="F281" s="67">
        <v>12300</v>
      </c>
      <c r="G281" s="67">
        <v>86900</v>
      </c>
      <c r="H281" s="67">
        <v>84000</v>
      </c>
      <c r="I281" s="67">
        <v>16500</v>
      </c>
      <c r="J281" s="67">
        <v>163200</v>
      </c>
      <c r="K281" s="67">
        <v>2300</v>
      </c>
      <c r="L281" s="67"/>
      <c r="M281" s="67">
        <v>365400</v>
      </c>
    </row>
    <row r="282" spans="1:13">
      <c r="A282" s="1536">
        <f t="shared" si="26"/>
        <v>282</v>
      </c>
      <c r="E282" s="442" t="s">
        <v>953</v>
      </c>
      <c r="F282" s="67" t="s">
        <v>1381</v>
      </c>
      <c r="G282" s="67"/>
      <c r="H282" s="67"/>
      <c r="I282" s="67"/>
      <c r="J282" s="67"/>
      <c r="K282" s="67"/>
      <c r="L282" s="67"/>
      <c r="M282" s="67" t="s">
        <v>1381</v>
      </c>
    </row>
    <row r="283" spans="1:13">
      <c r="A283" s="1536">
        <f t="shared" si="26"/>
        <v>283</v>
      </c>
      <c r="E283" s="442" t="s">
        <v>954</v>
      </c>
      <c r="F283" s="67">
        <v>38000</v>
      </c>
      <c r="G283" s="67">
        <v>90900</v>
      </c>
      <c r="H283" s="67">
        <v>89400</v>
      </c>
      <c r="I283" s="67">
        <v>17000</v>
      </c>
      <c r="J283" s="67">
        <v>32700</v>
      </c>
      <c r="K283" s="67">
        <v>256600</v>
      </c>
      <c r="L283" s="67" t="s">
        <v>1381</v>
      </c>
      <c r="M283" s="67">
        <v>524800</v>
      </c>
    </row>
    <row r="284" spans="1:13">
      <c r="A284" s="1536">
        <f t="shared" si="26"/>
        <v>284</v>
      </c>
      <c r="E284" s="442" t="s">
        <v>955</v>
      </c>
      <c r="F284" s="67"/>
      <c r="G284" s="67"/>
      <c r="H284" s="67"/>
      <c r="I284" s="67"/>
      <c r="J284" s="67"/>
      <c r="K284" s="67"/>
      <c r="L284" s="67">
        <v>249507</v>
      </c>
      <c r="M284" s="67">
        <v>249507</v>
      </c>
    </row>
    <row r="285" spans="1:13">
      <c r="A285" s="1536">
        <f t="shared" si="26"/>
        <v>285</v>
      </c>
      <c r="E285" s="442" t="s">
        <v>956</v>
      </c>
      <c r="F285" s="67">
        <v>90600</v>
      </c>
      <c r="G285" s="67">
        <v>229700</v>
      </c>
      <c r="H285" s="67">
        <v>169000</v>
      </c>
      <c r="I285" s="67">
        <v>88400</v>
      </c>
      <c r="J285" s="67">
        <v>156300</v>
      </c>
      <c r="K285" s="67">
        <v>173700</v>
      </c>
      <c r="L285" s="67">
        <v>251900</v>
      </c>
      <c r="M285" s="67">
        <v>1160000</v>
      </c>
    </row>
    <row r="286" spans="1:13">
      <c r="A286" s="1536">
        <f t="shared" si="26"/>
        <v>286</v>
      </c>
      <c r="E286" s="428" t="s">
        <v>957</v>
      </c>
      <c r="F286" s="67">
        <v>76500</v>
      </c>
      <c r="G286" s="67">
        <v>167500</v>
      </c>
      <c r="H286" s="67">
        <v>90800</v>
      </c>
      <c r="I286" s="67">
        <v>16400</v>
      </c>
      <c r="J286" s="67">
        <v>37300</v>
      </c>
      <c r="K286" s="67">
        <v>153800</v>
      </c>
      <c r="L286" s="67" t="s">
        <v>1381</v>
      </c>
      <c r="M286" s="67">
        <v>542500</v>
      </c>
    </row>
    <row r="287" spans="1:13" s="59" customFormat="1" ht="23.25">
      <c r="A287" s="1536">
        <f t="shared" si="26"/>
        <v>287</v>
      </c>
      <c r="B287" s="3"/>
      <c r="C287" s="3"/>
      <c r="D287" s="1065"/>
      <c r="E287" s="429" t="s">
        <v>958</v>
      </c>
      <c r="F287" s="69"/>
      <c r="G287" s="69"/>
      <c r="H287" s="69"/>
      <c r="I287" s="69"/>
      <c r="J287" s="69"/>
      <c r="K287" s="69"/>
      <c r="L287" s="69">
        <v>0</v>
      </c>
      <c r="M287" s="69">
        <v>0</v>
      </c>
    </row>
    <row r="288" spans="1:13" ht="23.25">
      <c r="A288" s="1536">
        <f t="shared" si="26"/>
        <v>288</v>
      </c>
      <c r="B288" s="411"/>
      <c r="E288" s="419"/>
      <c r="F288" s="44"/>
      <c r="G288" s="44"/>
      <c r="H288" s="44"/>
      <c r="I288" s="44"/>
      <c r="J288" s="44"/>
      <c r="K288" s="44"/>
      <c r="L288" s="45"/>
      <c r="M288" s="45"/>
    </row>
    <row r="289" spans="1:14" s="412" customFormat="1" ht="16.5">
      <c r="A289" s="1536">
        <f t="shared" si="26"/>
        <v>289</v>
      </c>
      <c r="B289" s="3"/>
      <c r="C289" s="3"/>
      <c r="D289" s="1065"/>
      <c r="E289" s="419"/>
      <c r="F289" s="44"/>
      <c r="G289" s="44"/>
      <c r="H289" s="44"/>
      <c r="I289" s="44"/>
      <c r="J289" s="44"/>
      <c r="K289" s="44"/>
      <c r="L289" s="45"/>
      <c r="M289" s="45"/>
    </row>
    <row r="290" spans="1:14" s="412" customFormat="1" ht="23.25">
      <c r="A290" s="1536">
        <f t="shared" si="26"/>
        <v>290</v>
      </c>
      <c r="B290" s="413"/>
      <c r="C290" s="411"/>
      <c r="D290" s="1087"/>
      <c r="E290" s="935" t="s">
        <v>962</v>
      </c>
      <c r="F290" s="971"/>
      <c r="G290" s="59"/>
      <c r="H290" s="59"/>
      <c r="I290" s="59"/>
      <c r="J290" s="59"/>
      <c r="K290" s="59"/>
      <c r="L290" s="59"/>
      <c r="M290" s="59"/>
    </row>
    <row r="291" spans="1:14" s="412" customFormat="1" ht="18.75" customHeight="1">
      <c r="A291" s="1536">
        <f t="shared" si="26"/>
        <v>291</v>
      </c>
      <c r="B291" s="413"/>
      <c r="C291" s="3"/>
      <c r="D291" s="1084"/>
      <c r="E291" s="936"/>
      <c r="F291" s="518"/>
      <c r="G291" s="5"/>
      <c r="H291" s="5"/>
      <c r="I291" s="5"/>
      <c r="J291" s="5"/>
      <c r="K291" s="5"/>
      <c r="L291" s="5"/>
      <c r="M291" s="5"/>
    </row>
    <row r="292" spans="1:14" s="412" customFormat="1" ht="16.5">
      <c r="A292" s="1536">
        <f t="shared" si="26"/>
        <v>292</v>
      </c>
      <c r="B292" s="413"/>
      <c r="C292" s="413"/>
      <c r="D292" s="1084">
        <f>D262+1</f>
        <v>14</v>
      </c>
      <c r="E292" s="936" t="s">
        <v>963</v>
      </c>
      <c r="F292" s="936"/>
    </row>
    <row r="293" spans="1:14" ht="16.5">
      <c r="A293" s="1536">
        <f t="shared" si="26"/>
        <v>293</v>
      </c>
      <c r="B293" s="413"/>
      <c r="C293" s="413"/>
      <c r="D293" s="1085"/>
      <c r="E293" s="938"/>
      <c r="F293" s="938"/>
      <c r="G293" s="412"/>
      <c r="H293" s="412"/>
      <c r="I293" s="412"/>
      <c r="J293" s="412"/>
      <c r="K293" s="412"/>
      <c r="L293" s="412"/>
      <c r="M293" s="412"/>
    </row>
    <row r="294" spans="1:14" ht="17.25" thickBot="1">
      <c r="A294" s="1536">
        <f t="shared" si="26"/>
        <v>294</v>
      </c>
      <c r="C294" s="413"/>
      <c r="D294" s="1085"/>
      <c r="E294" s="1106" t="s">
        <v>964</v>
      </c>
      <c r="F294" s="1104"/>
      <c r="G294" s="1105"/>
      <c r="H294" s="1105"/>
      <c r="I294" s="1105"/>
      <c r="J294" s="1105"/>
      <c r="K294" s="1105"/>
      <c r="L294" s="1105"/>
      <c r="M294" s="1094" t="s">
        <v>52</v>
      </c>
    </row>
    <row r="295" spans="1:14" ht="16.5">
      <c r="A295" s="1536">
        <f t="shared" si="26"/>
        <v>295</v>
      </c>
      <c r="C295" s="413"/>
      <c r="D295" s="1085"/>
      <c r="E295" s="508"/>
      <c r="F295" s="508"/>
      <c r="G295" s="508"/>
      <c r="H295" s="493"/>
      <c r="I295" s="990"/>
      <c r="J295" s="989">
        <v>202203</v>
      </c>
      <c r="K295" s="1111"/>
      <c r="L295" s="1129"/>
      <c r="M295" s="1113">
        <v>202303</v>
      </c>
    </row>
    <row r="296" spans="1:14">
      <c r="A296" s="1536">
        <f t="shared" si="26"/>
        <v>296</v>
      </c>
      <c r="D296" s="1063"/>
      <c r="E296" s="510"/>
      <c r="F296" s="510"/>
      <c r="G296" s="510"/>
      <c r="H296" s="934"/>
      <c r="I296" s="602"/>
      <c r="J296" s="988" t="s">
        <v>1412</v>
      </c>
      <c r="K296" s="1118"/>
      <c r="L296" s="1125"/>
      <c r="M296" s="1120" t="s">
        <v>1380</v>
      </c>
    </row>
    <row r="297" spans="1:14">
      <c r="A297" s="1536">
        <f t="shared" si="26"/>
        <v>297</v>
      </c>
      <c r="D297" s="1063"/>
      <c r="E297" s="1006"/>
      <c r="F297" s="998" t="s">
        <v>965</v>
      </c>
      <c r="G297" s="536"/>
      <c r="H297" s="1007" t="s">
        <v>966</v>
      </c>
      <c r="I297" s="1008" t="s">
        <v>967</v>
      </c>
      <c r="J297" s="1008" t="s">
        <v>968</v>
      </c>
      <c r="K297" s="1130" t="s">
        <v>966</v>
      </c>
      <c r="L297" s="1131" t="s">
        <v>967</v>
      </c>
      <c r="M297" s="1131" t="s">
        <v>968</v>
      </c>
    </row>
    <row r="298" spans="1:14" s="2" customFormat="1">
      <c r="A298" s="1536">
        <f t="shared" si="26"/>
        <v>298</v>
      </c>
      <c r="B298" s="3"/>
      <c r="C298" s="3"/>
      <c r="D298" s="1063"/>
      <c r="E298" s="1642" t="s">
        <v>969</v>
      </c>
      <c r="F298" s="621" t="s">
        <v>568</v>
      </c>
      <c r="G298" s="371"/>
      <c r="H298" s="368" t="s">
        <v>1381</v>
      </c>
      <c r="I298" s="368" t="s">
        <v>1381</v>
      </c>
      <c r="J298" s="368" t="s">
        <v>1381</v>
      </c>
      <c r="K298" s="1009" t="s">
        <v>1381</v>
      </c>
      <c r="L298" s="1009" t="s">
        <v>1381</v>
      </c>
      <c r="M298" s="1009" t="s">
        <v>1381</v>
      </c>
      <c r="N298" s="5"/>
    </row>
    <row r="299" spans="1:14">
      <c r="A299" s="1536">
        <f t="shared" si="26"/>
        <v>299</v>
      </c>
      <c r="D299" s="1063"/>
      <c r="E299" s="1643"/>
      <c r="F299" s="621" t="s">
        <v>569</v>
      </c>
      <c r="G299" s="371"/>
      <c r="H299" s="368" t="s">
        <v>1381</v>
      </c>
      <c r="I299" s="368" t="s">
        <v>1381</v>
      </c>
      <c r="J299" s="368" t="s">
        <v>1381</v>
      </c>
      <c r="K299" s="1009" t="s">
        <v>1381</v>
      </c>
      <c r="L299" s="1009" t="s">
        <v>1381</v>
      </c>
      <c r="M299" s="1009" t="s">
        <v>1381</v>
      </c>
    </row>
    <row r="300" spans="1:14">
      <c r="A300" s="1536">
        <f t="shared" si="26"/>
        <v>300</v>
      </c>
      <c r="D300" s="1063"/>
      <c r="E300" s="1643"/>
      <c r="F300" s="994" t="s">
        <v>570</v>
      </c>
      <c r="G300" s="371"/>
      <c r="H300" s="368" t="s">
        <v>1381</v>
      </c>
      <c r="I300" s="368" t="s">
        <v>1381</v>
      </c>
      <c r="J300" s="368" t="s">
        <v>1381</v>
      </c>
      <c r="K300" s="1009" t="s">
        <v>1381</v>
      </c>
      <c r="L300" s="1009" t="s">
        <v>1381</v>
      </c>
      <c r="M300" s="1009" t="s">
        <v>1381</v>
      </c>
    </row>
    <row r="301" spans="1:14">
      <c r="A301" s="1536">
        <f t="shared" si="26"/>
        <v>301</v>
      </c>
      <c r="D301" s="1063"/>
      <c r="E301" s="1643"/>
      <c r="F301" s="621" t="s">
        <v>571</v>
      </c>
      <c r="G301" s="371"/>
      <c r="H301" s="368" t="s">
        <v>1381</v>
      </c>
      <c r="I301" s="368" t="s">
        <v>1381</v>
      </c>
      <c r="J301" s="368" t="s">
        <v>1381</v>
      </c>
      <c r="K301" s="1009" t="s">
        <v>1381</v>
      </c>
      <c r="L301" s="1009" t="s">
        <v>1381</v>
      </c>
      <c r="M301" s="1009" t="s">
        <v>1381</v>
      </c>
    </row>
    <row r="302" spans="1:14">
      <c r="A302" s="1536">
        <f t="shared" si="26"/>
        <v>302</v>
      </c>
      <c r="D302" s="1063"/>
      <c r="E302" s="1643"/>
      <c r="F302" s="900" t="s">
        <v>64</v>
      </c>
      <c r="G302" s="444"/>
      <c r="H302" s="367">
        <v>8635</v>
      </c>
      <c r="I302" s="367">
        <v>8746</v>
      </c>
      <c r="J302" s="367">
        <v>111</v>
      </c>
      <c r="K302" s="1010" t="s">
        <v>1381</v>
      </c>
      <c r="L302" s="1010" t="s">
        <v>1381</v>
      </c>
      <c r="M302" s="1010" t="s">
        <v>1381</v>
      </c>
    </row>
    <row r="303" spans="1:14">
      <c r="A303" s="1536">
        <f t="shared" si="26"/>
        <v>303</v>
      </c>
      <c r="D303" s="1063"/>
      <c r="E303" s="1643"/>
      <c r="F303" s="577" t="s">
        <v>761</v>
      </c>
      <c r="G303" s="371"/>
      <c r="H303" s="368">
        <v>8635</v>
      </c>
      <c r="I303" s="368">
        <v>8746</v>
      </c>
      <c r="J303" s="368">
        <v>111</v>
      </c>
      <c r="K303" s="1009" t="s">
        <v>1381</v>
      </c>
      <c r="L303" s="1009" t="s">
        <v>1381</v>
      </c>
      <c r="M303" s="1009" t="s">
        <v>1381</v>
      </c>
    </row>
    <row r="304" spans="1:14">
      <c r="A304" s="1536">
        <f t="shared" si="26"/>
        <v>304</v>
      </c>
      <c r="D304" s="1063"/>
      <c r="E304" s="1643"/>
      <c r="F304" s="902" t="s">
        <v>64</v>
      </c>
      <c r="G304" s="373"/>
      <c r="H304" s="27" t="s">
        <v>1381</v>
      </c>
      <c r="I304" s="27" t="s">
        <v>1381</v>
      </c>
      <c r="J304" s="27" t="s">
        <v>1381</v>
      </c>
      <c r="K304" s="1011" t="s">
        <v>1381</v>
      </c>
      <c r="L304" s="1011" t="s">
        <v>1381</v>
      </c>
      <c r="M304" s="1011" t="s">
        <v>1381</v>
      </c>
    </row>
    <row r="305" spans="1:19">
      <c r="A305" s="1536">
        <f t="shared" si="26"/>
        <v>305</v>
      </c>
      <c r="D305" s="1063"/>
      <c r="E305" s="1644"/>
      <c r="F305" s="621" t="s">
        <v>970</v>
      </c>
      <c r="G305" s="445"/>
      <c r="H305" s="263">
        <v>8635</v>
      </c>
      <c r="I305" s="263">
        <v>8746</v>
      </c>
      <c r="J305" s="263">
        <v>111</v>
      </c>
      <c r="K305" s="1012" t="s">
        <v>1381</v>
      </c>
      <c r="L305" s="1012" t="s">
        <v>1381</v>
      </c>
      <c r="M305" s="1012" t="s">
        <v>1381</v>
      </c>
    </row>
    <row r="306" spans="1:19">
      <c r="A306" s="1536">
        <f t="shared" si="26"/>
        <v>306</v>
      </c>
      <c r="D306" s="1063"/>
      <c r="E306" s="1645" t="s">
        <v>971</v>
      </c>
      <c r="F306" s="900" t="s">
        <v>568</v>
      </c>
      <c r="G306" s="371"/>
      <c r="H306" s="1013" t="s">
        <v>1381</v>
      </c>
      <c r="I306" s="1013" t="s">
        <v>1381</v>
      </c>
      <c r="J306" s="1013" t="s">
        <v>1381</v>
      </c>
      <c r="K306" s="1014" t="s">
        <v>1381</v>
      </c>
      <c r="L306" s="1014" t="s">
        <v>1381</v>
      </c>
      <c r="M306" s="1014" t="s">
        <v>1381</v>
      </c>
    </row>
    <row r="307" spans="1:19">
      <c r="A307" s="1536">
        <f t="shared" si="26"/>
        <v>307</v>
      </c>
      <c r="D307" s="1063"/>
      <c r="E307" s="1643"/>
      <c r="F307" s="621" t="s">
        <v>569</v>
      </c>
      <c r="G307" s="371"/>
      <c r="H307" s="368" t="s">
        <v>1381</v>
      </c>
      <c r="I307" s="368" t="s">
        <v>1381</v>
      </c>
      <c r="J307" s="368" t="s">
        <v>1381</v>
      </c>
      <c r="K307" s="1009" t="s">
        <v>1381</v>
      </c>
      <c r="L307" s="1009" t="s">
        <v>1381</v>
      </c>
      <c r="M307" s="1009" t="s">
        <v>1381</v>
      </c>
    </row>
    <row r="308" spans="1:19">
      <c r="A308" s="1536">
        <f t="shared" si="26"/>
        <v>308</v>
      </c>
      <c r="D308" s="1063"/>
      <c r="E308" s="1643"/>
      <c r="F308" s="994" t="s">
        <v>570</v>
      </c>
      <c r="G308" s="371"/>
      <c r="H308" s="368" t="s">
        <v>1381</v>
      </c>
      <c r="I308" s="368" t="s">
        <v>1381</v>
      </c>
      <c r="J308" s="368" t="s">
        <v>1381</v>
      </c>
      <c r="K308" s="1009" t="s">
        <v>1381</v>
      </c>
      <c r="L308" s="1009" t="s">
        <v>1381</v>
      </c>
      <c r="M308" s="1009" t="s">
        <v>1381</v>
      </c>
    </row>
    <row r="309" spans="1:19">
      <c r="A309" s="1536">
        <f t="shared" si="26"/>
        <v>309</v>
      </c>
      <c r="D309" s="1063"/>
      <c r="E309" s="1643"/>
      <c r="F309" s="622" t="s">
        <v>571</v>
      </c>
      <c r="G309" s="371"/>
      <c r="H309" s="368" t="s">
        <v>1381</v>
      </c>
      <c r="I309" s="368" t="s">
        <v>1381</v>
      </c>
      <c r="J309" s="368" t="s">
        <v>1381</v>
      </c>
      <c r="K309" s="1009" t="s">
        <v>1381</v>
      </c>
      <c r="L309" s="1009" t="s">
        <v>1381</v>
      </c>
      <c r="M309" s="1009" t="s">
        <v>1381</v>
      </c>
    </row>
    <row r="310" spans="1:19">
      <c r="A310" s="1536">
        <f t="shared" si="26"/>
        <v>310</v>
      </c>
      <c r="D310" s="1063"/>
      <c r="E310" s="1643"/>
      <c r="F310" s="621" t="s">
        <v>64</v>
      </c>
      <c r="G310" s="444"/>
      <c r="H310" s="367" t="s">
        <v>1381</v>
      </c>
      <c r="I310" s="367" t="s">
        <v>1381</v>
      </c>
      <c r="J310" s="367" t="s">
        <v>1381</v>
      </c>
      <c r="K310" s="1010">
        <v>9385</v>
      </c>
      <c r="L310" s="1010">
        <v>9204</v>
      </c>
      <c r="M310" s="1010">
        <v>-181</v>
      </c>
    </row>
    <row r="311" spans="1:19">
      <c r="A311" s="1536">
        <f t="shared" si="26"/>
        <v>311</v>
      </c>
      <c r="D311" s="1063"/>
      <c r="E311" s="1643"/>
      <c r="F311" s="577" t="s">
        <v>761</v>
      </c>
      <c r="G311" s="371"/>
      <c r="H311" s="368" t="s">
        <v>1381</v>
      </c>
      <c r="I311" s="368" t="s">
        <v>1381</v>
      </c>
      <c r="J311" s="368" t="s">
        <v>1381</v>
      </c>
      <c r="K311" s="1009">
        <v>9385</v>
      </c>
      <c r="L311" s="1009">
        <v>9204</v>
      </c>
      <c r="M311" s="1009">
        <v>-181</v>
      </c>
    </row>
    <row r="312" spans="1:19">
      <c r="A312" s="1536">
        <f t="shared" si="26"/>
        <v>312</v>
      </c>
      <c r="D312" s="1063"/>
      <c r="E312" s="1643"/>
      <c r="F312" s="577" t="s">
        <v>64</v>
      </c>
      <c r="G312" s="373"/>
      <c r="H312" s="27" t="s">
        <v>1381</v>
      </c>
      <c r="I312" s="27" t="s">
        <v>1381</v>
      </c>
      <c r="J312" s="27" t="s">
        <v>1381</v>
      </c>
      <c r="K312" s="1011" t="s">
        <v>1381</v>
      </c>
      <c r="L312" s="1011" t="s">
        <v>1381</v>
      </c>
      <c r="M312" s="1011" t="s">
        <v>1381</v>
      </c>
      <c r="N312" s="2"/>
    </row>
    <row r="313" spans="1:19" s="1161" customFormat="1">
      <c r="A313" s="1536">
        <f t="shared" si="26"/>
        <v>313</v>
      </c>
      <c r="B313" s="3"/>
      <c r="C313" s="3"/>
      <c r="D313" s="1063"/>
      <c r="E313" s="1644"/>
      <c r="F313" s="595" t="s">
        <v>970</v>
      </c>
      <c r="G313" s="445"/>
      <c r="H313" s="263" t="s">
        <v>1381</v>
      </c>
      <c r="I313" s="263" t="s">
        <v>1381</v>
      </c>
      <c r="J313" s="263" t="s">
        <v>1381</v>
      </c>
      <c r="K313" s="1012">
        <v>9385</v>
      </c>
      <c r="L313" s="1012">
        <v>9204</v>
      </c>
      <c r="M313" s="1012">
        <v>-181</v>
      </c>
    </row>
    <row r="314" spans="1:19" s="412" customFormat="1" ht="18.75" customHeight="1">
      <c r="A314" s="1536">
        <f t="shared" si="26"/>
        <v>314</v>
      </c>
      <c r="B314" s="1158"/>
      <c r="C314" s="3"/>
      <c r="D314" s="1063"/>
      <c r="E314" s="1639" t="s">
        <v>972</v>
      </c>
      <c r="F314" s="1646"/>
      <c r="G314" s="445"/>
      <c r="H314" s="263">
        <v>8635</v>
      </c>
      <c r="I314" s="27">
        <v>8746</v>
      </c>
      <c r="J314" s="27">
        <v>111</v>
      </c>
      <c r="K314" s="1012">
        <v>9385</v>
      </c>
      <c r="L314" s="1011">
        <v>9204</v>
      </c>
      <c r="M314" s="1011">
        <v>-181</v>
      </c>
    </row>
    <row r="315" spans="1:19" s="412" customFormat="1" ht="16.5">
      <c r="A315" s="1536">
        <f t="shared" si="26"/>
        <v>315</v>
      </c>
      <c r="B315" s="413"/>
      <c r="C315" s="3"/>
      <c r="D315" s="494"/>
      <c r="E315" s="1015"/>
      <c r="F315" s="494"/>
      <c r="G315" s="2"/>
      <c r="H315" s="443"/>
      <c r="I315" s="443"/>
      <c r="J315" s="443"/>
      <c r="K315" s="443"/>
      <c r="L315" s="443"/>
      <c r="M315" s="443"/>
      <c r="N315" s="479"/>
      <c r="O315" s="479"/>
      <c r="P315" s="479"/>
      <c r="Q315" s="479"/>
      <c r="R315" s="479"/>
      <c r="S315" s="479"/>
    </row>
    <row r="316" spans="1:19" ht="16.5">
      <c r="A316" s="1536">
        <f t="shared" si="26"/>
        <v>316</v>
      </c>
      <c r="B316" s="413"/>
      <c r="C316" s="1158"/>
      <c r="D316" s="1159"/>
      <c r="E316" s="1160"/>
      <c r="F316" s="1160"/>
      <c r="G316" s="1160"/>
      <c r="H316" s="1161"/>
      <c r="I316" s="1161"/>
      <c r="J316" s="1161"/>
      <c r="K316" s="1161"/>
      <c r="L316" s="1161"/>
      <c r="M316" s="1161"/>
      <c r="N316" s="45"/>
      <c r="O316" s="45"/>
      <c r="P316" s="45"/>
      <c r="Q316" s="45"/>
      <c r="R316" s="45"/>
      <c r="S316" s="45"/>
    </row>
    <row r="317" spans="1:19" ht="17.25" thickBot="1">
      <c r="A317" s="1536">
        <f t="shared" si="26"/>
        <v>317</v>
      </c>
      <c r="C317" s="413"/>
      <c r="D317" s="1085"/>
      <c r="E317" s="1106" t="s">
        <v>1044</v>
      </c>
      <c r="F317" s="1104"/>
      <c r="G317" s="1105"/>
      <c r="H317" s="1105"/>
      <c r="I317" s="1105"/>
      <c r="J317" s="1094" t="s">
        <v>1045</v>
      </c>
      <c r="K317" s="1105"/>
      <c r="L317" s="1105"/>
      <c r="M317" s="1094" t="s">
        <v>52</v>
      </c>
      <c r="N317" s="45"/>
      <c r="O317" s="45"/>
      <c r="P317" s="45"/>
      <c r="Q317" s="45"/>
      <c r="R317" s="45"/>
      <c r="S317" s="45"/>
    </row>
    <row r="318" spans="1:19" ht="16.5">
      <c r="A318" s="1536">
        <f t="shared" si="26"/>
        <v>318</v>
      </c>
      <c r="C318" s="413"/>
      <c r="D318" s="1085"/>
      <c r="E318" s="508"/>
      <c r="F318" s="508"/>
      <c r="G318" s="508"/>
      <c r="H318" s="493"/>
      <c r="I318" s="990"/>
      <c r="J318" s="989">
        <v>202203</v>
      </c>
      <c r="K318" s="1111"/>
      <c r="L318" s="1129"/>
      <c r="M318" s="1113">
        <v>202303</v>
      </c>
      <c r="N318" s="45"/>
      <c r="P318" s="45"/>
      <c r="Q318" s="45"/>
      <c r="R318" s="45"/>
      <c r="S318" s="45"/>
    </row>
    <row r="319" spans="1:19">
      <c r="A319" s="1536">
        <f t="shared" si="26"/>
        <v>319</v>
      </c>
      <c r="D319" s="1063"/>
      <c r="E319" s="510"/>
      <c r="F319" s="510"/>
      <c r="G319" s="510"/>
      <c r="H319" s="934"/>
      <c r="I319" s="602"/>
      <c r="J319" s="988" t="s">
        <v>1412</v>
      </c>
      <c r="K319" s="1118"/>
      <c r="L319" s="1125"/>
      <c r="M319" s="1120" t="s">
        <v>1380</v>
      </c>
      <c r="N319" s="45"/>
      <c r="P319" s="45"/>
      <c r="Q319" s="45"/>
      <c r="R319" s="45"/>
      <c r="S319" s="45"/>
    </row>
    <row r="320" spans="1:19">
      <c r="A320" s="1536">
        <f t="shared" si="26"/>
        <v>320</v>
      </c>
      <c r="D320" s="1063"/>
      <c r="E320" s="1006"/>
      <c r="F320" s="998" t="s">
        <v>965</v>
      </c>
      <c r="G320" s="536"/>
      <c r="H320" s="1007" t="s">
        <v>966</v>
      </c>
      <c r="I320" s="1008" t="s">
        <v>973</v>
      </c>
      <c r="J320" s="1008" t="s">
        <v>968</v>
      </c>
      <c r="K320" s="1130" t="s">
        <v>966</v>
      </c>
      <c r="L320" s="1131" t="s">
        <v>973</v>
      </c>
      <c r="M320" s="1131" t="s">
        <v>968</v>
      </c>
      <c r="N320" s="45"/>
      <c r="P320" s="45"/>
      <c r="Q320" s="45"/>
      <c r="R320" s="45"/>
      <c r="S320" s="45"/>
    </row>
    <row r="321" spans="1:19">
      <c r="A321" s="1536">
        <f t="shared" si="26"/>
        <v>321</v>
      </c>
      <c r="D321" s="1063"/>
      <c r="E321" s="1647" t="s">
        <v>974</v>
      </c>
      <c r="F321" s="621" t="s">
        <v>572</v>
      </c>
      <c r="G321" s="60"/>
      <c r="H321" s="45">
        <v>223062</v>
      </c>
      <c r="I321" s="45">
        <v>75200</v>
      </c>
      <c r="J321" s="45">
        <v>147862</v>
      </c>
      <c r="K321" s="1009">
        <v>223552</v>
      </c>
      <c r="L321" s="1009">
        <v>71106</v>
      </c>
      <c r="M321" s="1009">
        <v>152446</v>
      </c>
      <c r="N321" s="45"/>
      <c r="P321" s="45"/>
      <c r="Q321" s="45"/>
      <c r="R321" s="45"/>
      <c r="S321" s="45"/>
    </row>
    <row r="322" spans="1:19">
      <c r="A322" s="1536">
        <f t="shared" si="26"/>
        <v>322</v>
      </c>
      <c r="D322" s="1063"/>
      <c r="E322" s="1637"/>
      <c r="F322" s="900" t="s">
        <v>567</v>
      </c>
      <c r="G322" s="60"/>
      <c r="H322" s="286">
        <v>339081</v>
      </c>
      <c r="I322" s="286">
        <v>337986</v>
      </c>
      <c r="J322" s="286">
        <v>1094</v>
      </c>
      <c r="K322" s="1010">
        <v>420949</v>
      </c>
      <c r="L322" s="1010">
        <v>416220</v>
      </c>
      <c r="M322" s="1010">
        <v>4729</v>
      </c>
      <c r="N322" s="45"/>
      <c r="P322" s="45"/>
      <c r="Q322" s="45"/>
      <c r="R322" s="45"/>
      <c r="S322" s="45"/>
    </row>
    <row r="323" spans="1:19">
      <c r="A323" s="1536">
        <f t="shared" si="26"/>
        <v>323</v>
      </c>
      <c r="D323" s="1063"/>
      <c r="E323" s="1637"/>
      <c r="F323" s="577" t="s">
        <v>568</v>
      </c>
      <c r="G323" s="2"/>
      <c r="H323" s="45">
        <v>63243</v>
      </c>
      <c r="I323" s="45">
        <v>62800</v>
      </c>
      <c r="J323" s="45">
        <v>442</v>
      </c>
      <c r="K323" s="1009">
        <v>176420</v>
      </c>
      <c r="L323" s="1009">
        <v>172125</v>
      </c>
      <c r="M323" s="1009">
        <v>4295</v>
      </c>
      <c r="N323" s="45"/>
      <c r="P323" s="45"/>
      <c r="Q323" s="45"/>
      <c r="R323" s="45"/>
      <c r="S323" s="45"/>
    </row>
    <row r="324" spans="1:19">
      <c r="A324" s="1536">
        <f t="shared" si="26"/>
        <v>324</v>
      </c>
      <c r="D324" s="1063"/>
      <c r="E324" s="1637"/>
      <c r="F324" s="577" t="s">
        <v>569</v>
      </c>
      <c r="G324" s="2"/>
      <c r="H324" s="45">
        <v>138554</v>
      </c>
      <c r="I324" s="45">
        <v>138180</v>
      </c>
      <c r="J324" s="45">
        <v>373</v>
      </c>
      <c r="K324" s="1009">
        <v>130713</v>
      </c>
      <c r="L324" s="1009">
        <v>130475</v>
      </c>
      <c r="M324" s="1009">
        <v>237</v>
      </c>
      <c r="N324" s="45"/>
      <c r="P324" s="45"/>
      <c r="Q324" s="45"/>
      <c r="R324" s="45"/>
      <c r="S324" s="45"/>
    </row>
    <row r="325" spans="1:19">
      <c r="A325" s="1536">
        <f t="shared" si="26"/>
        <v>325</v>
      </c>
      <c r="D325" s="1063"/>
      <c r="E325" s="1637"/>
      <c r="F325" s="577" t="s">
        <v>570</v>
      </c>
      <c r="G325" s="2"/>
      <c r="H325" s="44" t="s">
        <v>1381</v>
      </c>
      <c r="I325" s="44" t="s">
        <v>1381</v>
      </c>
      <c r="J325" s="44" t="s">
        <v>1381</v>
      </c>
      <c r="K325" s="1009" t="s">
        <v>1381</v>
      </c>
      <c r="L325" s="1009" t="s">
        <v>1381</v>
      </c>
      <c r="M325" s="1009" t="s">
        <v>1381</v>
      </c>
      <c r="N325" s="45"/>
      <c r="P325" s="45"/>
      <c r="Q325" s="45"/>
      <c r="R325" s="45"/>
      <c r="S325" s="45"/>
    </row>
    <row r="326" spans="1:19">
      <c r="A326" s="1536">
        <f t="shared" si="26"/>
        <v>326</v>
      </c>
      <c r="D326" s="1063"/>
      <c r="E326" s="1637"/>
      <c r="F326" s="902" t="s">
        <v>571</v>
      </c>
      <c r="G326" s="22"/>
      <c r="H326" s="48">
        <v>137284</v>
      </c>
      <c r="I326" s="48">
        <v>137005</v>
      </c>
      <c r="J326" s="48">
        <v>278</v>
      </c>
      <c r="K326" s="1011">
        <v>113816</v>
      </c>
      <c r="L326" s="1011">
        <v>113619</v>
      </c>
      <c r="M326" s="1011">
        <v>196</v>
      </c>
      <c r="N326" s="45"/>
      <c r="P326" s="45"/>
      <c r="Q326" s="45"/>
      <c r="R326" s="45"/>
      <c r="S326" s="45"/>
    </row>
    <row r="327" spans="1:19">
      <c r="A327" s="1536">
        <f t="shared" ref="A327:A455" si="27">A326+1</f>
        <v>327</v>
      </c>
      <c r="D327" s="1063"/>
      <c r="E327" s="1637"/>
      <c r="F327" s="621" t="s">
        <v>64</v>
      </c>
      <c r="G327" s="291"/>
      <c r="H327" s="83">
        <v>484630</v>
      </c>
      <c r="I327" s="83">
        <v>443758</v>
      </c>
      <c r="J327" s="83">
        <v>40872</v>
      </c>
      <c r="K327" s="1009">
        <v>307432</v>
      </c>
      <c r="L327" s="1009">
        <v>283157</v>
      </c>
      <c r="M327" s="1009">
        <v>24275</v>
      </c>
      <c r="N327" s="45"/>
      <c r="P327" s="45"/>
      <c r="Q327" s="45"/>
      <c r="R327" s="45"/>
      <c r="S327" s="45"/>
    </row>
    <row r="328" spans="1:19">
      <c r="A328" s="1536">
        <f t="shared" si="27"/>
        <v>328</v>
      </c>
      <c r="D328" s="1063"/>
      <c r="E328" s="1637"/>
      <c r="F328" s="577" t="s">
        <v>975</v>
      </c>
      <c r="G328" s="291"/>
      <c r="H328" s="83" t="s">
        <v>1381</v>
      </c>
      <c r="I328" s="83" t="s">
        <v>1381</v>
      </c>
      <c r="J328" s="83" t="s">
        <v>1381</v>
      </c>
      <c r="K328" s="1009" t="s">
        <v>1381</v>
      </c>
      <c r="L328" s="1009" t="s">
        <v>1381</v>
      </c>
      <c r="M328" s="1009" t="s">
        <v>1381</v>
      </c>
      <c r="N328" s="45"/>
      <c r="P328" s="45"/>
      <c r="Q328" s="45"/>
      <c r="R328" s="45"/>
      <c r="S328" s="45"/>
    </row>
    <row r="329" spans="1:19">
      <c r="A329" s="1536">
        <f t="shared" si="27"/>
        <v>329</v>
      </c>
      <c r="D329" s="1063"/>
      <c r="E329" s="1637"/>
      <c r="F329" s="577" t="s">
        <v>761</v>
      </c>
      <c r="G329" s="291"/>
      <c r="H329" s="83">
        <v>169179</v>
      </c>
      <c r="I329" s="83">
        <v>167978</v>
      </c>
      <c r="J329" s="83">
        <v>1201</v>
      </c>
      <c r="K329" s="1009">
        <v>90277</v>
      </c>
      <c r="L329" s="1009">
        <v>89566</v>
      </c>
      <c r="M329" s="1009">
        <v>710</v>
      </c>
      <c r="N329" s="45"/>
      <c r="P329" s="45"/>
      <c r="Q329" s="45"/>
      <c r="R329" s="45"/>
      <c r="S329" s="45"/>
    </row>
    <row r="330" spans="1:19">
      <c r="A330" s="1536">
        <f t="shared" si="27"/>
        <v>330</v>
      </c>
      <c r="D330" s="1063"/>
      <c r="E330" s="1637"/>
      <c r="F330" s="577" t="s">
        <v>293</v>
      </c>
      <c r="G330" s="291"/>
      <c r="H330" s="83" t="s">
        <v>1381</v>
      </c>
      <c r="I330" s="83" t="s">
        <v>1381</v>
      </c>
      <c r="J330" s="83" t="s">
        <v>1381</v>
      </c>
      <c r="K330" s="1009" t="s">
        <v>1381</v>
      </c>
      <c r="L330" s="1009" t="s">
        <v>1381</v>
      </c>
      <c r="M330" s="1009" t="s">
        <v>1381</v>
      </c>
      <c r="N330" s="45"/>
      <c r="P330" s="45"/>
      <c r="Q330" s="45"/>
      <c r="R330" s="45"/>
      <c r="S330" s="45"/>
    </row>
    <row r="331" spans="1:19">
      <c r="A331" s="1536">
        <f t="shared" si="27"/>
        <v>331</v>
      </c>
      <c r="D331" s="1063"/>
      <c r="E331" s="1637"/>
      <c r="F331" s="577" t="s">
        <v>64</v>
      </c>
      <c r="G331" s="291"/>
      <c r="H331" s="83">
        <v>315451</v>
      </c>
      <c r="I331" s="83">
        <v>275780</v>
      </c>
      <c r="J331" s="83">
        <v>39671</v>
      </c>
      <c r="K331" s="1009">
        <v>217155</v>
      </c>
      <c r="L331" s="1009">
        <v>193591</v>
      </c>
      <c r="M331" s="1009">
        <v>23565</v>
      </c>
      <c r="N331" s="45"/>
      <c r="P331" s="45"/>
      <c r="Q331" s="45"/>
      <c r="R331" s="45"/>
      <c r="S331" s="45"/>
    </row>
    <row r="332" spans="1:19">
      <c r="A332" s="1536">
        <f t="shared" si="27"/>
        <v>332</v>
      </c>
      <c r="D332" s="1063"/>
      <c r="E332" s="1638"/>
      <c r="F332" s="595" t="s">
        <v>976</v>
      </c>
      <c r="G332" s="120"/>
      <c r="H332" s="480">
        <v>1046775</v>
      </c>
      <c r="I332" s="480">
        <v>856945</v>
      </c>
      <c r="J332" s="480">
        <v>189829</v>
      </c>
      <c r="K332" s="1012">
        <v>951935</v>
      </c>
      <c r="L332" s="1012">
        <v>770484</v>
      </c>
      <c r="M332" s="1012">
        <v>181450</v>
      </c>
      <c r="N332" s="45"/>
      <c r="P332" s="482"/>
      <c r="Q332" s="45"/>
      <c r="R332" s="45"/>
      <c r="S332" s="45"/>
    </row>
    <row r="333" spans="1:19">
      <c r="A333" s="1536">
        <f t="shared" si="27"/>
        <v>333</v>
      </c>
      <c r="D333" s="1063"/>
      <c r="E333" s="1636" t="s">
        <v>977</v>
      </c>
      <c r="F333" s="595" t="s">
        <v>572</v>
      </c>
      <c r="G333" s="120"/>
      <c r="H333" s="481">
        <v>10675</v>
      </c>
      <c r="I333" s="481">
        <v>14043</v>
      </c>
      <c r="J333" s="481">
        <v>-3367</v>
      </c>
      <c r="K333" s="1012">
        <v>11973</v>
      </c>
      <c r="L333" s="1012">
        <v>14063</v>
      </c>
      <c r="M333" s="1012">
        <v>-2090</v>
      </c>
      <c r="N333" s="45"/>
      <c r="P333" s="483"/>
      <c r="Q333" s="45"/>
      <c r="R333" s="45"/>
      <c r="S333" s="45"/>
    </row>
    <row r="334" spans="1:19" ht="13.5" customHeight="1">
      <c r="A334" s="1536">
        <f t="shared" si="27"/>
        <v>334</v>
      </c>
      <c r="D334" s="1063"/>
      <c r="E334" s="1637"/>
      <c r="F334" s="621" t="s">
        <v>567</v>
      </c>
      <c r="G334" s="2"/>
      <c r="H334" s="44">
        <v>714585</v>
      </c>
      <c r="I334" s="44">
        <v>724006</v>
      </c>
      <c r="J334" s="44">
        <v>-9421</v>
      </c>
      <c r="K334" s="1009">
        <v>674098</v>
      </c>
      <c r="L334" s="1009">
        <v>690282</v>
      </c>
      <c r="M334" s="1009">
        <v>-16184</v>
      </c>
      <c r="N334" s="45"/>
      <c r="P334" s="374"/>
      <c r="Q334" s="45"/>
      <c r="R334" s="45"/>
      <c r="S334" s="45"/>
    </row>
    <row r="335" spans="1:19">
      <c r="A335" s="1536">
        <f t="shared" si="27"/>
        <v>335</v>
      </c>
      <c r="D335" s="1063"/>
      <c r="E335" s="1637"/>
      <c r="F335" s="577" t="s">
        <v>568</v>
      </c>
      <c r="G335" s="2"/>
      <c r="H335" s="44">
        <v>100079</v>
      </c>
      <c r="I335" s="44">
        <v>103037</v>
      </c>
      <c r="J335" s="44">
        <v>-2958</v>
      </c>
      <c r="K335" s="1009">
        <v>108437</v>
      </c>
      <c r="L335" s="1009">
        <v>110625</v>
      </c>
      <c r="M335" s="1009">
        <v>-2188</v>
      </c>
      <c r="N335" s="45"/>
      <c r="P335" s="374"/>
      <c r="Q335" s="45"/>
      <c r="R335" s="45"/>
      <c r="S335" s="45"/>
    </row>
    <row r="336" spans="1:19">
      <c r="A336" s="1536">
        <f t="shared" si="27"/>
        <v>336</v>
      </c>
      <c r="D336" s="1063"/>
      <c r="E336" s="1637"/>
      <c r="F336" s="577" t="s">
        <v>569</v>
      </c>
      <c r="G336" s="2"/>
      <c r="H336" s="44">
        <v>226899</v>
      </c>
      <c r="I336" s="44">
        <v>228591</v>
      </c>
      <c r="J336" s="44">
        <v>-1692</v>
      </c>
      <c r="K336" s="1009">
        <v>177361</v>
      </c>
      <c r="L336" s="1009">
        <v>180337</v>
      </c>
      <c r="M336" s="1009">
        <v>-2975</v>
      </c>
      <c r="N336" s="45"/>
      <c r="P336" s="374"/>
      <c r="Q336" s="45"/>
      <c r="R336" s="45"/>
      <c r="S336" s="45"/>
    </row>
    <row r="337" spans="1:19">
      <c r="A337" s="1536">
        <f t="shared" si="27"/>
        <v>337</v>
      </c>
      <c r="D337" s="1063"/>
      <c r="E337" s="1637"/>
      <c r="F337" s="577" t="s">
        <v>570</v>
      </c>
      <c r="G337" s="2"/>
      <c r="H337" s="44" t="s">
        <v>1381</v>
      </c>
      <c r="I337" s="44" t="s">
        <v>1381</v>
      </c>
      <c r="J337" s="44" t="s">
        <v>1381</v>
      </c>
      <c r="K337" s="1009" t="s">
        <v>1381</v>
      </c>
      <c r="L337" s="1009" t="s">
        <v>1381</v>
      </c>
      <c r="M337" s="1009" t="s">
        <v>1381</v>
      </c>
      <c r="N337" s="45"/>
      <c r="P337" s="374"/>
      <c r="Q337" s="45"/>
      <c r="R337" s="45"/>
      <c r="S337" s="45"/>
    </row>
    <row r="338" spans="1:19">
      <c r="A338" s="1536">
        <f t="shared" si="27"/>
        <v>338</v>
      </c>
      <c r="D338" s="1063"/>
      <c r="E338" s="1637"/>
      <c r="F338" s="902" t="s">
        <v>571</v>
      </c>
      <c r="G338" s="2"/>
      <c r="H338" s="44">
        <v>387605</v>
      </c>
      <c r="I338" s="44">
        <v>392377</v>
      </c>
      <c r="J338" s="44">
        <v>-4771</v>
      </c>
      <c r="K338" s="1009">
        <v>388298</v>
      </c>
      <c r="L338" s="1016">
        <v>399319</v>
      </c>
      <c r="M338" s="1016">
        <v>-11020</v>
      </c>
      <c r="N338" s="45"/>
      <c r="P338" s="374"/>
      <c r="Q338" s="45"/>
      <c r="R338" s="45"/>
      <c r="S338" s="45"/>
    </row>
    <row r="339" spans="1:19">
      <c r="A339" s="1536">
        <f t="shared" si="27"/>
        <v>339</v>
      </c>
      <c r="D339" s="1063"/>
      <c r="E339" s="1637"/>
      <c r="F339" s="621" t="s">
        <v>64</v>
      </c>
      <c r="G339" s="484"/>
      <c r="H339" s="485">
        <v>635372</v>
      </c>
      <c r="I339" s="485">
        <v>664312</v>
      </c>
      <c r="J339" s="485">
        <v>-28939</v>
      </c>
      <c r="K339" s="1017">
        <v>851759</v>
      </c>
      <c r="L339" s="1018">
        <v>912937</v>
      </c>
      <c r="M339" s="1018">
        <v>-61178</v>
      </c>
      <c r="N339" s="45"/>
      <c r="P339" s="374"/>
      <c r="Q339" s="45"/>
      <c r="R339" s="45"/>
      <c r="S339" s="487"/>
    </row>
    <row r="340" spans="1:19">
      <c r="A340" s="1536">
        <f t="shared" si="27"/>
        <v>340</v>
      </c>
      <c r="D340" s="1063"/>
      <c r="E340" s="1637"/>
      <c r="F340" s="577" t="s">
        <v>975</v>
      </c>
      <c r="G340" s="2"/>
      <c r="H340" s="486" t="s">
        <v>1381</v>
      </c>
      <c r="I340" s="486" t="s">
        <v>1381</v>
      </c>
      <c r="J340" s="486" t="s">
        <v>1381</v>
      </c>
      <c r="K340" s="1009" t="s">
        <v>1381</v>
      </c>
      <c r="L340" s="1009" t="s">
        <v>1381</v>
      </c>
      <c r="M340" s="1009" t="s">
        <v>1381</v>
      </c>
      <c r="N340" s="45"/>
      <c r="P340" s="374"/>
      <c r="Q340" s="45"/>
      <c r="R340" s="45"/>
      <c r="S340" s="487"/>
    </row>
    <row r="341" spans="1:19">
      <c r="A341" s="1536">
        <f t="shared" si="27"/>
        <v>341</v>
      </c>
      <c r="D341" s="1063"/>
      <c r="E341" s="1637"/>
      <c r="F341" s="577" t="s">
        <v>761</v>
      </c>
      <c r="G341" s="2"/>
      <c r="H341" s="486">
        <v>364776</v>
      </c>
      <c r="I341" s="486">
        <v>380526</v>
      </c>
      <c r="J341" s="486">
        <v>-15750</v>
      </c>
      <c r="K341" s="1009">
        <v>504189</v>
      </c>
      <c r="L341" s="1009">
        <v>534920</v>
      </c>
      <c r="M341" s="1009">
        <v>-30730</v>
      </c>
      <c r="N341" s="45"/>
      <c r="P341" s="374"/>
      <c r="Q341" s="45"/>
      <c r="R341" s="45"/>
      <c r="S341" s="45"/>
    </row>
    <row r="342" spans="1:19">
      <c r="A342" s="1536">
        <f t="shared" si="27"/>
        <v>342</v>
      </c>
      <c r="D342" s="1063"/>
      <c r="E342" s="1637"/>
      <c r="F342" s="577" t="s">
        <v>293</v>
      </c>
      <c r="G342" s="2"/>
      <c r="H342" s="486" t="s">
        <v>1381</v>
      </c>
      <c r="I342" s="486" t="s">
        <v>1381</v>
      </c>
      <c r="J342" s="486" t="s">
        <v>1381</v>
      </c>
      <c r="K342" s="1009" t="s">
        <v>1381</v>
      </c>
      <c r="L342" s="1009" t="s">
        <v>1381</v>
      </c>
      <c r="M342" s="1009" t="s">
        <v>1381</v>
      </c>
      <c r="P342" s="374"/>
    </row>
    <row r="343" spans="1:19">
      <c r="A343" s="1536">
        <f t="shared" si="27"/>
        <v>343</v>
      </c>
      <c r="D343" s="1063"/>
      <c r="E343" s="1637"/>
      <c r="F343" s="577" t="s">
        <v>64</v>
      </c>
      <c r="G343" s="488"/>
      <c r="H343" s="489">
        <v>270596</v>
      </c>
      <c r="I343" s="489">
        <v>283786</v>
      </c>
      <c r="J343" s="489">
        <v>-13189</v>
      </c>
      <c r="K343" s="1019">
        <v>347570</v>
      </c>
      <c r="L343" s="1016">
        <v>378017</v>
      </c>
      <c r="M343" s="1016">
        <v>-30448</v>
      </c>
      <c r="P343" s="374"/>
    </row>
    <row r="344" spans="1:19" s="1161" customFormat="1">
      <c r="A344" s="1536">
        <f t="shared" si="27"/>
        <v>344</v>
      </c>
      <c r="B344" s="3"/>
      <c r="C344" s="3"/>
      <c r="D344" s="1063"/>
      <c r="E344" s="1638"/>
      <c r="F344" s="595" t="s">
        <v>976</v>
      </c>
      <c r="G344" s="2"/>
      <c r="H344" s="486">
        <v>1360633</v>
      </c>
      <c r="I344" s="486">
        <v>1402362</v>
      </c>
      <c r="J344" s="486">
        <v>-41729</v>
      </c>
      <c r="K344" s="1009">
        <v>1537830</v>
      </c>
      <c r="L344" s="1018">
        <v>1617283</v>
      </c>
      <c r="M344" s="1018">
        <v>-79453</v>
      </c>
    </row>
    <row r="345" spans="1:19" s="412" customFormat="1" ht="18.75" customHeight="1">
      <c r="A345" s="1536">
        <f t="shared" si="27"/>
        <v>345</v>
      </c>
      <c r="B345" s="1158"/>
      <c r="C345" s="3"/>
      <c r="D345" s="1063"/>
      <c r="E345" s="1639" t="s">
        <v>972</v>
      </c>
      <c r="F345" s="1640"/>
      <c r="G345" s="120"/>
      <c r="H345" s="480">
        <v>2407408</v>
      </c>
      <c r="I345" s="480">
        <v>2259308</v>
      </c>
      <c r="J345" s="480">
        <v>148100</v>
      </c>
      <c r="K345" s="1012">
        <v>2489765</v>
      </c>
      <c r="L345" s="1012">
        <v>2387768</v>
      </c>
      <c r="M345" s="1012">
        <v>101997</v>
      </c>
    </row>
    <row r="346" spans="1:19" s="427" customFormat="1" ht="16.5">
      <c r="A346" s="1536">
        <f t="shared" si="27"/>
        <v>346</v>
      </c>
      <c r="B346" s="413"/>
      <c r="C346" s="3"/>
      <c r="D346" s="1063"/>
      <c r="E346" s="493"/>
      <c r="F346" s="493"/>
      <c r="G346" s="5"/>
      <c r="H346" s="5"/>
      <c r="I346" s="5"/>
      <c r="J346" s="5"/>
      <c r="K346" s="5"/>
      <c r="L346" s="5"/>
      <c r="M346" s="5"/>
      <c r="N346" s="5"/>
    </row>
    <row r="347" spans="1:19">
      <c r="A347" s="1536">
        <f t="shared" si="27"/>
        <v>347</v>
      </c>
      <c r="C347" s="1158"/>
      <c r="D347" s="1159"/>
      <c r="E347" s="1160"/>
      <c r="F347" s="1160"/>
      <c r="G347" s="1160"/>
      <c r="H347" s="1161"/>
      <c r="I347" s="1161"/>
      <c r="J347" s="1161"/>
      <c r="K347" s="1161"/>
      <c r="L347" s="1161"/>
      <c r="M347" s="1161"/>
    </row>
    <row r="348" spans="1:19" ht="17.25" thickBot="1">
      <c r="A348" s="1536">
        <f t="shared" si="27"/>
        <v>348</v>
      </c>
      <c r="C348" s="413"/>
      <c r="D348" s="1085"/>
      <c r="E348" s="1106" t="s">
        <v>1046</v>
      </c>
      <c r="F348" s="1104"/>
      <c r="G348" s="1105"/>
      <c r="H348" s="1105"/>
      <c r="I348" s="1105"/>
      <c r="J348" s="1094"/>
      <c r="K348" s="1105"/>
      <c r="L348" s="1105"/>
      <c r="M348" s="1094" t="s">
        <v>52</v>
      </c>
    </row>
    <row r="349" spans="1:19">
      <c r="A349" s="1536">
        <f t="shared" si="27"/>
        <v>349</v>
      </c>
      <c r="D349" s="1063"/>
      <c r="E349" s="505"/>
      <c r="F349" s="505"/>
      <c r="G349" s="60"/>
      <c r="H349" s="933"/>
      <c r="I349" s="611"/>
      <c r="J349" s="987">
        <v>202203</v>
      </c>
      <c r="K349" s="1108"/>
      <c r="L349" s="1123"/>
      <c r="M349" s="1124">
        <v>202303</v>
      </c>
    </row>
    <row r="350" spans="1:19">
      <c r="A350" s="1536">
        <f t="shared" si="27"/>
        <v>350</v>
      </c>
      <c r="D350" s="1063"/>
      <c r="E350" s="510"/>
      <c r="F350" s="510"/>
      <c r="G350" s="22"/>
      <c r="H350" s="934"/>
      <c r="I350" s="602"/>
      <c r="J350" s="988" t="s">
        <v>1412</v>
      </c>
      <c r="K350" s="1118"/>
      <c r="L350" s="1125"/>
      <c r="M350" s="1126" t="s">
        <v>1380</v>
      </c>
    </row>
    <row r="351" spans="1:19" s="2" customFormat="1" ht="12">
      <c r="A351" s="1536">
        <f t="shared" si="27"/>
        <v>351</v>
      </c>
      <c r="B351" s="3"/>
      <c r="C351" s="3"/>
      <c r="D351" s="494"/>
      <c r="E351" s="510"/>
      <c r="F351" s="510"/>
      <c r="G351" s="22"/>
      <c r="H351" s="562" t="s">
        <v>79</v>
      </c>
      <c r="I351" s="602"/>
      <c r="J351" s="988"/>
      <c r="K351" s="1143" t="s">
        <v>79</v>
      </c>
      <c r="L351" s="1125"/>
      <c r="M351" s="1126"/>
    </row>
    <row r="352" spans="1:19" s="2" customFormat="1">
      <c r="A352" s="1536">
        <f t="shared" si="27"/>
        <v>352</v>
      </c>
      <c r="B352" s="3"/>
      <c r="C352" s="3"/>
      <c r="D352" s="1063"/>
      <c r="E352" s="998" t="s">
        <v>965</v>
      </c>
      <c r="F352" s="1006"/>
      <c r="G352" s="373"/>
      <c r="H352" s="1020" t="s">
        <v>978</v>
      </c>
      <c r="I352" s="1021" t="s">
        <v>979</v>
      </c>
      <c r="J352" s="1021" t="s">
        <v>980</v>
      </c>
      <c r="K352" s="1127" t="s">
        <v>978</v>
      </c>
      <c r="L352" s="1128" t="s">
        <v>979</v>
      </c>
      <c r="M352" s="1128" t="s">
        <v>980</v>
      </c>
    </row>
    <row r="353" spans="1:15" s="2" customFormat="1">
      <c r="A353" s="1536">
        <f t="shared" si="27"/>
        <v>353</v>
      </c>
      <c r="B353" s="3"/>
      <c r="C353" s="3"/>
      <c r="D353" s="1063"/>
      <c r="E353" s="621" t="s">
        <v>572</v>
      </c>
      <c r="F353" s="900"/>
      <c r="G353" s="60"/>
      <c r="H353" s="446">
        <v>5160</v>
      </c>
      <c r="I353" s="446">
        <v>5160</v>
      </c>
      <c r="J353" s="446">
        <v>-177</v>
      </c>
      <c r="K353" s="1022">
        <v>7778</v>
      </c>
      <c r="L353" s="1022">
        <v>7778</v>
      </c>
      <c r="M353" s="1022" t="s">
        <v>1381</v>
      </c>
    </row>
    <row r="354" spans="1:15" s="2" customFormat="1">
      <c r="A354" s="1536">
        <f t="shared" si="27"/>
        <v>354</v>
      </c>
      <c r="B354" s="3"/>
      <c r="C354" s="3"/>
      <c r="D354" s="1063"/>
      <c r="E354" s="900" t="s">
        <v>567</v>
      </c>
      <c r="F354" s="900"/>
      <c r="G354" s="60"/>
      <c r="H354" s="447">
        <v>157894</v>
      </c>
      <c r="I354" s="447">
        <v>215</v>
      </c>
      <c r="J354" s="447">
        <v>-219</v>
      </c>
      <c r="K354" s="1023">
        <v>460107</v>
      </c>
      <c r="L354" s="1023">
        <v>233</v>
      </c>
      <c r="M354" s="1023">
        <v>-3779</v>
      </c>
    </row>
    <row r="355" spans="1:15" s="2" customFormat="1">
      <c r="A355" s="1536">
        <f t="shared" si="27"/>
        <v>355</v>
      </c>
      <c r="B355" s="3"/>
      <c r="C355" s="3"/>
      <c r="D355" s="1063"/>
      <c r="E355" s="577" t="s">
        <v>568</v>
      </c>
      <c r="F355" s="577"/>
      <c r="H355" s="374">
        <v>134186</v>
      </c>
      <c r="I355" s="374">
        <v>185</v>
      </c>
      <c r="J355" s="374">
        <v>-210</v>
      </c>
      <c r="K355" s="1024">
        <v>385126</v>
      </c>
      <c r="L355" s="1024">
        <v>228</v>
      </c>
      <c r="M355" s="1024">
        <v>-2060</v>
      </c>
    </row>
    <row r="356" spans="1:15" s="2" customFormat="1">
      <c r="A356" s="1536">
        <f t="shared" si="27"/>
        <v>356</v>
      </c>
      <c r="B356" s="3"/>
      <c r="C356" s="3"/>
      <c r="D356" s="1063"/>
      <c r="E356" s="577" t="s">
        <v>569</v>
      </c>
      <c r="F356" s="577"/>
      <c r="H356" s="374">
        <v>18457</v>
      </c>
      <c r="I356" s="374">
        <v>5</v>
      </c>
      <c r="J356" s="374">
        <v>-8</v>
      </c>
      <c r="K356" s="1024">
        <v>53693</v>
      </c>
      <c r="L356" s="1024" t="s">
        <v>79</v>
      </c>
      <c r="M356" s="1024">
        <v>-937</v>
      </c>
    </row>
    <row r="357" spans="1:15">
      <c r="A357" s="1536">
        <f t="shared" si="27"/>
        <v>357</v>
      </c>
      <c r="D357" s="1063"/>
      <c r="E357" s="577" t="s">
        <v>570</v>
      </c>
      <c r="F357" s="577"/>
      <c r="G357" s="2"/>
      <c r="H357" s="374" t="s">
        <v>79</v>
      </c>
      <c r="I357" s="374" t="s">
        <v>79</v>
      </c>
      <c r="J357" s="374" t="s">
        <v>79</v>
      </c>
      <c r="K357" s="1024" t="s">
        <v>79</v>
      </c>
      <c r="L357" s="1024" t="s">
        <v>79</v>
      </c>
      <c r="M357" s="1024" t="s">
        <v>79</v>
      </c>
    </row>
    <row r="358" spans="1:15">
      <c r="A358" s="1536">
        <f t="shared" si="27"/>
        <v>358</v>
      </c>
      <c r="D358" s="1063"/>
      <c r="E358" s="902" t="s">
        <v>571</v>
      </c>
      <c r="F358" s="902"/>
      <c r="G358" s="22"/>
      <c r="H358" s="446">
        <v>5250</v>
      </c>
      <c r="I358" s="446">
        <v>25</v>
      </c>
      <c r="J358" s="446" t="s">
        <v>79</v>
      </c>
      <c r="K358" s="1022">
        <v>21286</v>
      </c>
      <c r="L358" s="1022">
        <v>4</v>
      </c>
      <c r="M358" s="1022">
        <v>-781</v>
      </c>
    </row>
    <row r="359" spans="1:15">
      <c r="A359" s="1536">
        <f t="shared" si="27"/>
        <v>359</v>
      </c>
      <c r="D359" s="1063"/>
      <c r="E359" s="621" t="s">
        <v>64</v>
      </c>
      <c r="F359" s="621"/>
      <c r="G359" s="2"/>
      <c r="H359" s="447">
        <v>138686</v>
      </c>
      <c r="I359" s="447">
        <v>2293</v>
      </c>
      <c r="J359" s="447">
        <v>-2907</v>
      </c>
      <c r="K359" s="1023">
        <v>225172</v>
      </c>
      <c r="L359" s="1023">
        <v>3423</v>
      </c>
      <c r="M359" s="1023">
        <v>-17564</v>
      </c>
    </row>
    <row r="360" spans="1:15">
      <c r="A360" s="1536">
        <f t="shared" si="27"/>
        <v>360</v>
      </c>
      <c r="D360" s="1063"/>
      <c r="E360" s="577" t="s">
        <v>761</v>
      </c>
      <c r="F360" s="577"/>
      <c r="G360" s="2"/>
      <c r="H360" s="374">
        <v>118459</v>
      </c>
      <c r="I360" s="374">
        <v>1176</v>
      </c>
      <c r="J360" s="374">
        <v>-2792</v>
      </c>
      <c r="K360" s="1024">
        <v>146548</v>
      </c>
      <c r="L360" s="1024">
        <v>292</v>
      </c>
      <c r="M360" s="1024">
        <v>-14556</v>
      </c>
    </row>
    <row r="361" spans="1:15" s="1161" customFormat="1">
      <c r="A361" s="1536">
        <f t="shared" si="27"/>
        <v>361</v>
      </c>
      <c r="B361" s="3"/>
      <c r="C361" s="3"/>
      <c r="D361" s="1063"/>
      <c r="E361" s="577" t="s">
        <v>64</v>
      </c>
      <c r="F361" s="577"/>
      <c r="G361" s="2"/>
      <c r="H361" s="446">
        <v>20227</v>
      </c>
      <c r="I361" s="446">
        <v>1117</v>
      </c>
      <c r="J361" s="446">
        <v>-115</v>
      </c>
      <c r="K361" s="1022">
        <v>78624</v>
      </c>
      <c r="L361" s="1022">
        <v>3131</v>
      </c>
      <c r="M361" s="1022">
        <v>-3008</v>
      </c>
    </row>
    <row r="362" spans="1:15" s="59" customFormat="1" ht="23.25">
      <c r="A362" s="1536">
        <f t="shared" si="27"/>
        <v>362</v>
      </c>
      <c r="B362" s="1158"/>
      <c r="C362" s="3"/>
      <c r="D362" s="1063"/>
      <c r="E362" s="595" t="s">
        <v>972</v>
      </c>
      <c r="F362" s="595"/>
      <c r="G362" s="120"/>
      <c r="H362" s="448">
        <v>310824</v>
      </c>
      <c r="I362" s="448">
        <v>7669</v>
      </c>
      <c r="J362" s="448">
        <v>-3304</v>
      </c>
      <c r="K362" s="1025">
        <v>699699</v>
      </c>
      <c r="L362" s="1025">
        <v>11434</v>
      </c>
      <c r="M362" s="1025">
        <v>-21343</v>
      </c>
      <c r="N362" s="449"/>
      <c r="O362" s="449"/>
    </row>
    <row r="363" spans="1:15" ht="23.25">
      <c r="A363" s="1536">
        <f t="shared" si="27"/>
        <v>363</v>
      </c>
      <c r="B363" s="450"/>
      <c r="D363" s="1063"/>
      <c r="E363" s="493"/>
      <c r="F363" s="493"/>
    </row>
    <row r="364" spans="1:15" ht="18.75">
      <c r="A364" s="1536">
        <f t="shared" si="27"/>
        <v>364</v>
      </c>
      <c r="B364" s="5"/>
      <c r="C364" s="5"/>
      <c r="D364" s="1525">
        <f>D292+1</f>
        <v>15</v>
      </c>
      <c r="E364" s="1526" t="s">
        <v>1343</v>
      </c>
    </row>
    <row r="365" spans="1:15" ht="14.25">
      <c r="A365" s="1536">
        <f t="shared" si="27"/>
        <v>365</v>
      </c>
      <c r="D365" s="1289"/>
      <c r="E365" s="1527" t="s">
        <v>1344</v>
      </c>
    </row>
    <row r="366" spans="1:15">
      <c r="A366" s="1536">
        <f t="shared" si="27"/>
        <v>366</v>
      </c>
    </row>
    <row r="367" spans="1:15">
      <c r="A367" s="1536">
        <f t="shared" si="27"/>
        <v>367</v>
      </c>
      <c r="H367" s="405" t="s">
        <v>1345</v>
      </c>
      <c r="I367" s="405" t="s">
        <v>1346</v>
      </c>
      <c r="J367" s="405" t="s">
        <v>536</v>
      </c>
    </row>
    <row r="368" spans="1:15">
      <c r="A368" s="1536">
        <f t="shared" si="27"/>
        <v>368</v>
      </c>
      <c r="H368" s="1232">
        <v>202203</v>
      </c>
      <c r="I368" s="1233">
        <v>202303</v>
      </c>
    </row>
    <row r="369" spans="1:10">
      <c r="A369" s="1536">
        <f t="shared" si="27"/>
        <v>369</v>
      </c>
      <c r="H369" s="1494" t="s">
        <v>1412</v>
      </c>
      <c r="I369" s="1145" t="s">
        <v>1380</v>
      </c>
    </row>
    <row r="370" spans="1:10">
      <c r="A370" s="1536">
        <f t="shared" si="27"/>
        <v>370</v>
      </c>
      <c r="H370" s="1234" t="s">
        <v>1347</v>
      </c>
      <c r="I370" s="1234" t="s">
        <v>1348</v>
      </c>
      <c r="J370" s="405" t="s">
        <v>1349</v>
      </c>
    </row>
    <row r="371" spans="1:10" ht="18" customHeight="1" thickBot="1">
      <c r="A371" s="1536">
        <f t="shared" si="27"/>
        <v>371</v>
      </c>
      <c r="E371" s="1532" t="s">
        <v>1350</v>
      </c>
      <c r="F371" s="1528"/>
      <c r="G371" s="1529"/>
      <c r="H371" s="1530"/>
      <c r="I371" s="1529"/>
      <c r="J371" s="1531" t="s">
        <v>53</v>
      </c>
    </row>
    <row r="372" spans="1:10">
      <c r="A372" s="1536">
        <f t="shared" si="27"/>
        <v>372</v>
      </c>
      <c r="E372" s="1335" t="s">
        <v>1351</v>
      </c>
      <c r="H372" s="2"/>
    </row>
    <row r="373" spans="1:10">
      <c r="A373" s="1536">
        <f t="shared" si="27"/>
        <v>373</v>
      </c>
      <c r="E373" s="1501" t="s">
        <v>1352</v>
      </c>
      <c r="H373" s="2"/>
    </row>
    <row r="374" spans="1:10">
      <c r="A374" s="1536">
        <f t="shared" si="27"/>
        <v>374</v>
      </c>
      <c r="E374" s="1502" t="s">
        <v>1353</v>
      </c>
      <c r="F374" s="457"/>
      <c r="G374" s="457"/>
      <c r="H374" s="65">
        <v>2427275</v>
      </c>
      <c r="I374" s="689">
        <v>2511774</v>
      </c>
      <c r="J374" s="85">
        <f>IF(SUM(H374)=0,"- ",IF(SUM(I374)=0,"- ",SUM(I374)-SUM(H374)))</f>
        <v>84499</v>
      </c>
    </row>
    <row r="375" spans="1:10">
      <c r="A375" s="1536">
        <f t="shared" si="27"/>
        <v>375</v>
      </c>
      <c r="E375" s="1504" t="s">
        <v>1354</v>
      </c>
      <c r="F375" s="459"/>
      <c r="G375" s="459"/>
      <c r="H375" s="67">
        <v>2263336</v>
      </c>
      <c r="I375" s="691">
        <v>2391792</v>
      </c>
      <c r="J375" s="1506">
        <f t="shared" ref="J375:J398" si="28">IF(SUM(H375)=0,"- ",IF(SUM(I375)=0,"- ",SUM(I375)-SUM(H375)))</f>
        <v>128456</v>
      </c>
    </row>
    <row r="376" spans="1:10">
      <c r="A376" s="1536">
        <f t="shared" si="27"/>
        <v>376</v>
      </c>
      <c r="E376" s="1507" t="s">
        <v>1355</v>
      </c>
      <c r="F376" s="461"/>
      <c r="G376" s="461"/>
      <c r="H376" s="69">
        <v>163938</v>
      </c>
      <c r="I376" s="712">
        <v>119982</v>
      </c>
      <c r="J376" s="1509">
        <f t="shared" si="28"/>
        <v>-43956</v>
      </c>
    </row>
    <row r="377" spans="1:10">
      <c r="A377" s="1536">
        <f t="shared" si="27"/>
        <v>377</v>
      </c>
      <c r="E377" s="1501" t="s">
        <v>1356</v>
      </c>
      <c r="H377" s="2"/>
      <c r="I377" s="2"/>
      <c r="J377" s="1510"/>
    </row>
    <row r="378" spans="1:10">
      <c r="A378" s="1536">
        <f t="shared" si="27"/>
        <v>378</v>
      </c>
      <c r="E378" s="1501" t="s">
        <v>1357</v>
      </c>
      <c r="H378" s="2"/>
      <c r="I378" s="2"/>
      <c r="J378" s="1510"/>
    </row>
    <row r="379" spans="1:10">
      <c r="A379" s="1536">
        <f t="shared" si="27"/>
        <v>379</v>
      </c>
      <c r="E379" s="1502" t="s">
        <v>1353</v>
      </c>
      <c r="F379" s="457"/>
      <c r="G379" s="457"/>
      <c r="H379" s="65">
        <v>9879</v>
      </c>
      <c r="I379" s="689">
        <v>9279</v>
      </c>
      <c r="J379" s="1511">
        <f t="shared" si="28"/>
        <v>-600</v>
      </c>
    </row>
    <row r="380" spans="1:10">
      <c r="A380" s="1536">
        <f t="shared" si="27"/>
        <v>380</v>
      </c>
      <c r="E380" s="1504" t="s">
        <v>1354</v>
      </c>
      <c r="F380" s="459"/>
      <c r="G380" s="459"/>
      <c r="H380" s="67">
        <v>9879</v>
      </c>
      <c r="I380" s="691">
        <v>9279</v>
      </c>
      <c r="J380" s="1506">
        <f t="shared" si="28"/>
        <v>-600</v>
      </c>
    </row>
    <row r="381" spans="1:10">
      <c r="A381" s="1536">
        <f t="shared" si="27"/>
        <v>381</v>
      </c>
      <c r="E381" s="1507" t="s">
        <v>1355</v>
      </c>
      <c r="F381" s="461"/>
      <c r="G381" s="461"/>
      <c r="H381" s="69" t="s">
        <v>1381</v>
      </c>
      <c r="I381" s="787" t="s">
        <v>1381</v>
      </c>
      <c r="J381" s="1509" t="str">
        <f t="shared" si="28"/>
        <v xml:space="preserve">- </v>
      </c>
    </row>
    <row r="382" spans="1:10">
      <c r="A382" s="1536">
        <f t="shared" si="27"/>
        <v>382</v>
      </c>
      <c r="E382" s="1501" t="s">
        <v>1358</v>
      </c>
      <c r="H382" s="45"/>
      <c r="I382" s="44"/>
      <c r="J382" s="1510"/>
    </row>
    <row r="383" spans="1:10">
      <c r="A383" s="1536">
        <f t="shared" si="27"/>
        <v>383</v>
      </c>
      <c r="E383" s="1502" t="s">
        <v>1353</v>
      </c>
      <c r="F383" s="457"/>
      <c r="G383" s="457"/>
      <c r="H383" s="65">
        <v>2437154</v>
      </c>
      <c r="I383" s="782">
        <v>2521053</v>
      </c>
      <c r="J383" s="1511">
        <f t="shared" si="28"/>
        <v>83899</v>
      </c>
    </row>
    <row r="384" spans="1:10">
      <c r="A384" s="1536">
        <f t="shared" si="27"/>
        <v>384</v>
      </c>
      <c r="E384" s="1504" t="s">
        <v>1354</v>
      </c>
      <c r="F384" s="459"/>
      <c r="G384" s="459"/>
      <c r="H384" s="67">
        <v>2273215</v>
      </c>
      <c r="I384" s="707">
        <v>2401071</v>
      </c>
      <c r="J384" s="1506">
        <f t="shared" si="28"/>
        <v>127856</v>
      </c>
    </row>
    <row r="385" spans="1:10">
      <c r="A385" s="1536">
        <f t="shared" si="27"/>
        <v>385</v>
      </c>
      <c r="E385" s="1507" t="s">
        <v>1355</v>
      </c>
      <c r="F385" s="461"/>
      <c r="G385" s="461"/>
      <c r="H385" s="69">
        <v>163938</v>
      </c>
      <c r="I385" s="787">
        <v>119982</v>
      </c>
      <c r="J385" s="1509">
        <f t="shared" si="28"/>
        <v>-43956</v>
      </c>
    </row>
    <row r="386" spans="1:10">
      <c r="A386" s="1536">
        <f t="shared" si="27"/>
        <v>386</v>
      </c>
      <c r="E386" s="1501" t="s">
        <v>1359</v>
      </c>
      <c r="H386" s="2"/>
      <c r="I386" s="291"/>
      <c r="J386" s="1510"/>
    </row>
    <row r="387" spans="1:10">
      <c r="A387" s="1536">
        <f t="shared" si="27"/>
        <v>387</v>
      </c>
      <c r="E387" s="1512" t="s">
        <v>1360</v>
      </c>
      <c r="F387" s="457"/>
      <c r="G387" s="457"/>
      <c r="H387" s="65">
        <v>163820</v>
      </c>
      <c r="I387" s="782">
        <v>119868</v>
      </c>
      <c r="J387" s="1511">
        <f t="shared" si="28"/>
        <v>-43952</v>
      </c>
    </row>
    <row r="388" spans="1:10">
      <c r="A388" s="1536">
        <f t="shared" si="27"/>
        <v>388</v>
      </c>
      <c r="E388" s="1513" t="s">
        <v>186</v>
      </c>
      <c r="F388" s="459"/>
      <c r="G388" s="459"/>
      <c r="H388" s="67">
        <v>163820</v>
      </c>
      <c r="I388" s="707">
        <v>119868</v>
      </c>
      <c r="J388" s="1506">
        <f t="shared" si="28"/>
        <v>-43952</v>
      </c>
    </row>
    <row r="389" spans="1:10">
      <c r="A389" s="1536">
        <f t="shared" si="27"/>
        <v>389</v>
      </c>
      <c r="E389" s="1513" t="s">
        <v>1361</v>
      </c>
      <c r="F389" s="459"/>
      <c r="G389" s="459"/>
      <c r="H389" s="67" t="s">
        <v>1381</v>
      </c>
      <c r="I389" s="707" t="s">
        <v>1381</v>
      </c>
      <c r="J389" s="1506" t="str">
        <f t="shared" si="28"/>
        <v xml:space="preserve">- </v>
      </c>
    </row>
    <row r="390" spans="1:10">
      <c r="A390" s="1536">
        <f t="shared" si="27"/>
        <v>390</v>
      </c>
      <c r="E390" s="1504" t="s">
        <v>1362</v>
      </c>
      <c r="F390" s="459"/>
      <c r="G390" s="459"/>
      <c r="H390" s="67" t="s">
        <v>1381</v>
      </c>
      <c r="I390" s="707" t="s">
        <v>1381</v>
      </c>
      <c r="J390" s="1506" t="str">
        <f t="shared" si="28"/>
        <v xml:space="preserve">- </v>
      </c>
    </row>
    <row r="391" spans="1:10">
      <c r="A391" s="1536">
        <f t="shared" si="27"/>
        <v>391</v>
      </c>
      <c r="E391" s="1504" t="s">
        <v>1363</v>
      </c>
      <c r="F391" s="459"/>
      <c r="G391" s="459"/>
      <c r="H391" s="67">
        <v>-49962</v>
      </c>
      <c r="I391" s="707">
        <v>-36658</v>
      </c>
      <c r="J391" s="1506">
        <f t="shared" si="28"/>
        <v>13304</v>
      </c>
    </row>
    <row r="392" spans="1:10">
      <c r="A392" s="1536">
        <f t="shared" si="27"/>
        <v>392</v>
      </c>
      <c r="E392" s="1507" t="s">
        <v>1364</v>
      </c>
      <c r="F392" s="461"/>
      <c r="G392" s="461"/>
      <c r="H392" s="69" t="s">
        <v>1381</v>
      </c>
      <c r="I392" s="787" t="s">
        <v>1381</v>
      </c>
      <c r="J392" s="1509" t="str">
        <f t="shared" si="28"/>
        <v xml:space="preserve">- </v>
      </c>
    </row>
    <row r="393" spans="1:10">
      <c r="A393" s="1536">
        <f t="shared" si="27"/>
        <v>393</v>
      </c>
      <c r="E393" s="1514" t="s">
        <v>1365</v>
      </c>
      <c r="H393" s="44">
        <v>113858</v>
      </c>
      <c r="I393" s="946">
        <v>83209</v>
      </c>
      <c r="J393" s="1510">
        <f t="shared" si="28"/>
        <v>-30649</v>
      </c>
    </row>
    <row r="394" spans="1:10">
      <c r="A394" s="1536">
        <f t="shared" si="27"/>
        <v>394</v>
      </c>
      <c r="E394" s="1335" t="s">
        <v>1366</v>
      </c>
      <c r="H394" s="45"/>
      <c r="I394" s="44"/>
      <c r="J394" s="1510" t="str">
        <f t="shared" si="28"/>
        <v xml:space="preserve">- </v>
      </c>
    </row>
    <row r="395" spans="1:10">
      <c r="A395" s="1536">
        <f t="shared" si="27"/>
        <v>395</v>
      </c>
      <c r="E395" s="1366" t="s">
        <v>1367</v>
      </c>
      <c r="F395" s="457"/>
      <c r="G395" s="457"/>
      <c r="H395" s="65" t="s">
        <v>1381</v>
      </c>
      <c r="I395" s="782" t="s">
        <v>1381</v>
      </c>
      <c r="J395" s="1511" t="str">
        <f t="shared" si="28"/>
        <v xml:space="preserve">- </v>
      </c>
    </row>
    <row r="396" spans="1:10">
      <c r="A396" s="1536">
        <f t="shared" si="27"/>
        <v>396</v>
      </c>
      <c r="E396" s="1335" t="s">
        <v>1368</v>
      </c>
      <c r="H396" s="44">
        <v>533</v>
      </c>
      <c r="I396" s="946">
        <v>697</v>
      </c>
      <c r="J396" s="1510">
        <f t="shared" si="28"/>
        <v>164</v>
      </c>
    </row>
    <row r="397" spans="1:10">
      <c r="A397" s="1536">
        <f t="shared" si="27"/>
        <v>397</v>
      </c>
      <c r="E397" s="1325" t="s">
        <v>1369</v>
      </c>
      <c r="H397" s="45"/>
      <c r="I397" s="44"/>
      <c r="J397" s="1510" t="str">
        <f t="shared" si="28"/>
        <v xml:space="preserve">- </v>
      </c>
    </row>
    <row r="398" spans="1:10">
      <c r="A398" s="1536">
        <f t="shared" si="27"/>
        <v>398</v>
      </c>
      <c r="E398" s="1332" t="s">
        <v>1365</v>
      </c>
      <c r="F398" s="694"/>
      <c r="G398" s="694"/>
      <c r="H398" s="191">
        <v>114391</v>
      </c>
      <c r="I398" s="965">
        <v>83907</v>
      </c>
      <c r="J398" s="1516">
        <f t="shared" si="28"/>
        <v>-30484</v>
      </c>
    </row>
    <row r="399" spans="1:10">
      <c r="A399" s="1536">
        <f t="shared" si="27"/>
        <v>399</v>
      </c>
      <c r="E399" s="1517" t="s">
        <v>1370</v>
      </c>
      <c r="F399" s="418"/>
      <c r="G399" s="418"/>
      <c r="H399" s="1518"/>
      <c r="I399" s="1519" t="s">
        <v>79</v>
      </c>
      <c r="J399" s="1520"/>
    </row>
    <row r="400" spans="1:10">
      <c r="A400" s="1536">
        <f t="shared" si="27"/>
        <v>400</v>
      </c>
      <c r="E400" s="1521"/>
      <c r="H400" s="1522"/>
      <c r="I400" s="1522"/>
      <c r="J400" s="1510"/>
    </row>
    <row r="401" spans="1:10">
      <c r="A401" s="1536">
        <f t="shared" si="27"/>
        <v>401</v>
      </c>
      <c r="H401" s="405" t="s">
        <v>1345</v>
      </c>
      <c r="I401" s="405" t="s">
        <v>1346</v>
      </c>
      <c r="J401" s="405" t="s">
        <v>536</v>
      </c>
    </row>
    <row r="402" spans="1:10">
      <c r="A402" s="1536">
        <f t="shared" si="27"/>
        <v>402</v>
      </c>
      <c r="H402" s="1232">
        <v>202203</v>
      </c>
      <c r="I402" s="1233">
        <v>202303</v>
      </c>
    </row>
    <row r="403" spans="1:10">
      <c r="A403" s="1536">
        <f t="shared" si="27"/>
        <v>403</v>
      </c>
      <c r="H403" s="1494" t="s">
        <v>1412</v>
      </c>
      <c r="I403" s="1145" t="s">
        <v>1380</v>
      </c>
    </row>
    <row r="404" spans="1:10">
      <c r="A404" s="1536">
        <f t="shared" si="27"/>
        <v>404</v>
      </c>
      <c r="H404" s="1234" t="s">
        <v>1347</v>
      </c>
      <c r="I404" s="1234" t="s">
        <v>1348</v>
      </c>
      <c r="J404" s="405" t="s">
        <v>1349</v>
      </c>
    </row>
    <row r="405" spans="1:10" ht="18.75" customHeight="1" thickBot="1">
      <c r="A405" s="1536">
        <f t="shared" si="27"/>
        <v>405</v>
      </c>
      <c r="E405" s="1532" t="s">
        <v>1371</v>
      </c>
      <c r="F405" s="1533"/>
      <c r="G405" s="1529"/>
      <c r="H405" s="1534" t="s">
        <v>79</v>
      </c>
      <c r="I405" s="1534" t="s">
        <v>79</v>
      </c>
      <c r="J405" s="1531" t="s">
        <v>53</v>
      </c>
    </row>
    <row r="406" spans="1:10">
      <c r="A406" s="1536">
        <f t="shared" si="27"/>
        <v>406</v>
      </c>
      <c r="E406" s="1335" t="s">
        <v>1372</v>
      </c>
      <c r="H406" s="2"/>
      <c r="I406" s="2"/>
      <c r="J406" s="1510"/>
    </row>
    <row r="407" spans="1:10">
      <c r="A407" s="1536">
        <f t="shared" si="27"/>
        <v>407</v>
      </c>
      <c r="E407" s="1501" t="s">
        <v>1352</v>
      </c>
      <c r="H407" s="44" t="s">
        <v>79</v>
      </c>
      <c r="I407" s="44" t="s">
        <v>79</v>
      </c>
      <c r="J407" s="1510"/>
    </row>
    <row r="408" spans="1:10">
      <c r="A408" s="1536">
        <f t="shared" si="27"/>
        <v>408</v>
      </c>
      <c r="E408" s="1502" t="s">
        <v>1353</v>
      </c>
      <c r="F408" s="457"/>
      <c r="G408" s="457"/>
      <c r="H408" s="65">
        <v>2407408</v>
      </c>
      <c r="I408" s="782">
        <v>2489765</v>
      </c>
      <c r="J408" s="1511">
        <f t="shared" ref="J408:J427" si="29">IF(SUM(H408)=0,"- ",IF(SUM(I408)=0,"- ",SUM(I408)-SUM(H408)))</f>
        <v>82357</v>
      </c>
    </row>
    <row r="409" spans="1:10">
      <c r="A409" s="1536">
        <f t="shared" si="27"/>
        <v>409</v>
      </c>
      <c r="E409" s="1504" t="s">
        <v>1354</v>
      </c>
      <c r="F409" s="459"/>
      <c r="G409" s="459"/>
      <c r="H409" s="67">
        <v>2259308</v>
      </c>
      <c r="I409" s="707">
        <v>2387768</v>
      </c>
      <c r="J409" s="1506">
        <f t="shared" si="29"/>
        <v>128460</v>
      </c>
    </row>
    <row r="410" spans="1:10">
      <c r="A410" s="1536">
        <f t="shared" si="27"/>
        <v>410</v>
      </c>
      <c r="E410" s="1507" t="s">
        <v>1355</v>
      </c>
      <c r="F410" s="461"/>
      <c r="G410" s="461"/>
      <c r="H410" s="69">
        <v>148100</v>
      </c>
      <c r="I410" s="787">
        <v>101997</v>
      </c>
      <c r="J410" s="1509">
        <f t="shared" si="29"/>
        <v>-46103</v>
      </c>
    </row>
    <row r="411" spans="1:10">
      <c r="A411" s="1536">
        <f t="shared" si="27"/>
        <v>411</v>
      </c>
      <c r="E411" s="1501" t="s">
        <v>1356</v>
      </c>
      <c r="H411" s="1524" t="s">
        <v>79</v>
      </c>
      <c r="I411" s="1524" t="s">
        <v>1404</v>
      </c>
      <c r="J411" s="1510"/>
    </row>
    <row r="412" spans="1:10">
      <c r="A412" s="1536">
        <f t="shared" si="27"/>
        <v>412</v>
      </c>
      <c r="E412" s="1501" t="s">
        <v>1357</v>
      </c>
      <c r="H412" s="1524" t="s">
        <v>79</v>
      </c>
      <c r="I412" s="1524" t="s">
        <v>79</v>
      </c>
      <c r="J412" s="1510"/>
    </row>
    <row r="413" spans="1:10">
      <c r="A413" s="1536">
        <f t="shared" si="27"/>
        <v>413</v>
      </c>
      <c r="E413" s="1502" t="s">
        <v>1353</v>
      </c>
      <c r="F413" s="457"/>
      <c r="G413" s="457"/>
      <c r="H413" s="65">
        <v>2079</v>
      </c>
      <c r="I413" s="782" t="s">
        <v>1381</v>
      </c>
      <c r="J413" s="1511" t="str">
        <f t="shared" si="29"/>
        <v xml:space="preserve">- </v>
      </c>
    </row>
    <row r="414" spans="1:10">
      <c r="A414" s="1536">
        <f t="shared" si="27"/>
        <v>414</v>
      </c>
      <c r="E414" s="1504" t="s">
        <v>1354</v>
      </c>
      <c r="F414" s="459"/>
      <c r="G414" s="459"/>
      <c r="H414" s="67">
        <v>2079</v>
      </c>
      <c r="I414" s="707" t="s">
        <v>1381</v>
      </c>
      <c r="J414" s="1506" t="str">
        <f t="shared" si="29"/>
        <v xml:space="preserve">- </v>
      </c>
    </row>
    <row r="415" spans="1:10">
      <c r="A415" s="1536">
        <f t="shared" si="27"/>
        <v>415</v>
      </c>
      <c r="E415" s="1507" t="s">
        <v>1355</v>
      </c>
      <c r="F415" s="461"/>
      <c r="G415" s="461"/>
      <c r="H415" s="69" t="s">
        <v>1381</v>
      </c>
      <c r="I415" s="787" t="s">
        <v>1381</v>
      </c>
      <c r="J415" s="1509" t="str">
        <f t="shared" si="29"/>
        <v xml:space="preserve">- </v>
      </c>
    </row>
    <row r="416" spans="1:10">
      <c r="A416" s="1536">
        <f t="shared" si="27"/>
        <v>416</v>
      </c>
      <c r="E416" s="1501" t="s">
        <v>1358</v>
      </c>
      <c r="H416" s="1524" t="s">
        <v>79</v>
      </c>
      <c r="I416" s="1524" t="s">
        <v>79</v>
      </c>
      <c r="J416" s="1510"/>
    </row>
    <row r="417" spans="1:19">
      <c r="A417" s="1536">
        <f t="shared" si="27"/>
        <v>417</v>
      </c>
      <c r="E417" s="1502" t="s">
        <v>1353</v>
      </c>
      <c r="F417" s="457"/>
      <c r="G417" s="457"/>
      <c r="H417" s="65">
        <v>2409487</v>
      </c>
      <c r="I417" s="782">
        <v>2489765</v>
      </c>
      <c r="J417" s="1511">
        <f t="shared" si="29"/>
        <v>80278</v>
      </c>
    </row>
    <row r="418" spans="1:19">
      <c r="A418" s="1536">
        <f t="shared" si="27"/>
        <v>418</v>
      </c>
      <c r="E418" s="1504" t="s">
        <v>1354</v>
      </c>
      <c r="F418" s="459"/>
      <c r="G418" s="459"/>
      <c r="H418" s="67">
        <v>2261387</v>
      </c>
      <c r="I418" s="707">
        <v>2387768</v>
      </c>
      <c r="J418" s="1506">
        <f t="shared" si="29"/>
        <v>126381</v>
      </c>
    </row>
    <row r="419" spans="1:19">
      <c r="A419" s="1536">
        <f t="shared" si="27"/>
        <v>419</v>
      </c>
      <c r="E419" s="1507" t="s">
        <v>1355</v>
      </c>
      <c r="F419" s="461"/>
      <c r="G419" s="461"/>
      <c r="H419" s="69">
        <v>148100</v>
      </c>
      <c r="I419" s="787">
        <v>101997</v>
      </c>
      <c r="J419" s="1509">
        <f t="shared" si="29"/>
        <v>-46103</v>
      </c>
    </row>
    <row r="420" spans="1:19">
      <c r="A420" s="1536">
        <f t="shared" si="27"/>
        <v>420</v>
      </c>
      <c r="E420" s="1501" t="s">
        <v>1359</v>
      </c>
      <c r="H420" s="1524" t="s">
        <v>1405</v>
      </c>
      <c r="I420" s="1524" t="s">
        <v>1405</v>
      </c>
      <c r="J420" s="1510"/>
    </row>
    <row r="421" spans="1:19">
      <c r="A421" s="1536">
        <f t="shared" si="27"/>
        <v>421</v>
      </c>
      <c r="E421" s="1512" t="s">
        <v>1360</v>
      </c>
      <c r="F421" s="457"/>
      <c r="G421" s="457"/>
      <c r="H421" s="65" t="s">
        <v>1381</v>
      </c>
      <c r="I421" s="782" t="s">
        <v>1381</v>
      </c>
      <c r="J421" s="1511" t="str">
        <f t="shared" si="29"/>
        <v xml:space="preserve">- </v>
      </c>
    </row>
    <row r="422" spans="1:19">
      <c r="A422" s="1536">
        <f t="shared" si="27"/>
        <v>422</v>
      </c>
      <c r="E422" s="1513" t="s">
        <v>186</v>
      </c>
      <c r="F422" s="459"/>
      <c r="G422" s="459"/>
      <c r="H422" s="67" t="s">
        <v>1381</v>
      </c>
      <c r="I422" s="707" t="s">
        <v>1381</v>
      </c>
      <c r="J422" s="1506" t="str">
        <f t="shared" si="29"/>
        <v xml:space="preserve">- </v>
      </c>
    </row>
    <row r="423" spans="1:19">
      <c r="A423" s="1536">
        <f t="shared" si="27"/>
        <v>423</v>
      </c>
      <c r="E423" s="1513" t="s">
        <v>1361</v>
      </c>
      <c r="F423" s="459"/>
      <c r="G423" s="459"/>
      <c r="H423" s="67" t="s">
        <v>1381</v>
      </c>
      <c r="I423" s="707" t="s">
        <v>1381</v>
      </c>
      <c r="J423" s="1506" t="str">
        <f t="shared" si="29"/>
        <v xml:space="preserve">- </v>
      </c>
    </row>
    <row r="424" spans="1:19">
      <c r="A424" s="1536">
        <f t="shared" si="27"/>
        <v>424</v>
      </c>
      <c r="E424" s="1504" t="s">
        <v>1362</v>
      </c>
      <c r="F424" s="459"/>
      <c r="G424" s="459"/>
      <c r="H424" s="67" t="s">
        <v>1381</v>
      </c>
      <c r="I424" s="707" t="s">
        <v>1381</v>
      </c>
      <c r="J424" s="1506" t="str">
        <f t="shared" si="29"/>
        <v xml:space="preserve">- </v>
      </c>
    </row>
    <row r="425" spans="1:19">
      <c r="A425" s="1536">
        <f t="shared" si="27"/>
        <v>425</v>
      </c>
      <c r="E425" s="1504" t="s">
        <v>1363</v>
      </c>
      <c r="F425" s="459"/>
      <c r="G425" s="459"/>
      <c r="H425" s="67" t="s">
        <v>1381</v>
      </c>
      <c r="I425" s="707" t="s">
        <v>1381</v>
      </c>
      <c r="J425" s="1506" t="str">
        <f t="shared" si="29"/>
        <v xml:space="preserve">- </v>
      </c>
    </row>
    <row r="426" spans="1:19">
      <c r="A426" s="1536">
        <f t="shared" si="27"/>
        <v>426</v>
      </c>
      <c r="E426" s="1367" t="s">
        <v>1373</v>
      </c>
      <c r="F426" s="459"/>
      <c r="G426" s="459"/>
      <c r="H426" s="67" t="s">
        <v>1381</v>
      </c>
      <c r="I426" s="707" t="s">
        <v>1381</v>
      </c>
      <c r="J426" s="1506" t="str">
        <f t="shared" si="29"/>
        <v xml:space="preserve">- </v>
      </c>
    </row>
    <row r="427" spans="1:19">
      <c r="A427" s="1536">
        <f t="shared" si="27"/>
        <v>427</v>
      </c>
      <c r="E427" s="1332" t="s">
        <v>1365</v>
      </c>
      <c r="F427" s="694"/>
      <c r="G427" s="694"/>
      <c r="H427" s="191">
        <v>102942</v>
      </c>
      <c r="I427" s="965">
        <v>70926</v>
      </c>
      <c r="J427" s="1516">
        <f t="shared" si="29"/>
        <v>-32016</v>
      </c>
    </row>
    <row r="428" spans="1:19">
      <c r="A428" s="1536">
        <f t="shared" si="27"/>
        <v>428</v>
      </c>
      <c r="E428" s="1517" t="s">
        <v>1374</v>
      </c>
      <c r="F428" s="418"/>
      <c r="G428" s="418"/>
      <c r="H428" s="418"/>
      <c r="I428" s="418"/>
      <c r="J428" s="418"/>
    </row>
    <row r="429" spans="1:19">
      <c r="A429" s="1536">
        <f t="shared" si="27"/>
        <v>429</v>
      </c>
    </row>
    <row r="430" spans="1:19" ht="23.25">
      <c r="A430" s="1536">
        <f t="shared" si="27"/>
        <v>430</v>
      </c>
      <c r="B430" s="413"/>
      <c r="C430" s="450"/>
      <c r="D430" s="1091"/>
      <c r="E430" s="935" t="s">
        <v>981</v>
      </c>
      <c r="F430" s="1026"/>
      <c r="G430" s="449"/>
      <c r="H430" s="449"/>
      <c r="I430" s="449"/>
      <c r="J430" s="449"/>
      <c r="K430" s="449"/>
      <c r="L430" s="449"/>
      <c r="M430" s="449"/>
    </row>
    <row r="431" spans="1:19">
      <c r="A431" s="1536">
        <f t="shared" si="27"/>
        <v>431</v>
      </c>
      <c r="D431" s="1083"/>
      <c r="E431" s="518"/>
      <c r="F431" s="493"/>
    </row>
    <row r="432" spans="1:19" ht="19.5" customHeight="1" thickBot="1">
      <c r="A432" s="1536">
        <f t="shared" si="27"/>
        <v>432</v>
      </c>
      <c r="C432" s="413"/>
      <c r="D432" s="1270">
        <f>D292+1</f>
        <v>15</v>
      </c>
      <c r="E432" s="1271" t="s">
        <v>982</v>
      </c>
      <c r="F432" s="1272"/>
      <c r="G432" s="1105"/>
      <c r="H432" s="1105"/>
      <c r="I432" s="1105"/>
      <c r="J432" s="1094"/>
      <c r="K432" s="1105"/>
      <c r="L432" s="1105"/>
      <c r="M432" s="1094" t="s">
        <v>158</v>
      </c>
      <c r="N432" s="45"/>
      <c r="O432" s="45"/>
      <c r="P432" s="45"/>
      <c r="Q432" s="45"/>
      <c r="R432" s="45"/>
      <c r="S432" s="45"/>
    </row>
    <row r="433" spans="1:15">
      <c r="A433" s="1536">
        <f t="shared" si="27"/>
        <v>433</v>
      </c>
      <c r="D433" s="1063"/>
      <c r="E433" s="493"/>
      <c r="F433" s="493"/>
      <c r="G433" s="432"/>
      <c r="H433" s="987">
        <v>202203</v>
      </c>
      <c r="I433" s="611"/>
      <c r="J433" s="987"/>
      <c r="K433" s="1110">
        <v>202303</v>
      </c>
      <c r="L433" s="1109"/>
      <c r="M433" s="1109"/>
      <c r="N433" s="2"/>
      <c r="O433" s="2"/>
    </row>
    <row r="434" spans="1:15">
      <c r="A434" s="1536">
        <f t="shared" si="27"/>
        <v>434</v>
      </c>
      <c r="D434" s="1063"/>
      <c r="E434" s="493"/>
      <c r="F434" s="493"/>
      <c r="H434" s="989" t="s">
        <v>1412</v>
      </c>
      <c r="I434" s="602"/>
      <c r="J434" s="988"/>
      <c r="K434" s="1120" t="s">
        <v>1380</v>
      </c>
      <c r="L434" s="1119"/>
      <c r="M434" s="1119"/>
      <c r="N434" s="2"/>
      <c r="O434" s="2"/>
    </row>
    <row r="435" spans="1:15" s="2" customFormat="1" ht="12">
      <c r="A435" s="1536">
        <f t="shared" si="27"/>
        <v>435</v>
      </c>
      <c r="B435" s="3"/>
      <c r="C435" s="3"/>
      <c r="D435" s="494"/>
      <c r="E435" s="697"/>
      <c r="F435" s="697"/>
      <c r="G435" s="120"/>
      <c r="H435" s="1252"/>
      <c r="I435" s="977"/>
      <c r="J435" s="1260" t="s">
        <v>79</v>
      </c>
      <c r="K435" s="1255"/>
      <c r="L435" s="1254"/>
      <c r="M435" s="1261" t="s">
        <v>1387</v>
      </c>
    </row>
    <row r="436" spans="1:15">
      <c r="A436" s="1536">
        <f t="shared" si="27"/>
        <v>436</v>
      </c>
      <c r="D436" s="494"/>
      <c r="E436" s="900" t="s">
        <v>983</v>
      </c>
      <c r="F436" s="505"/>
      <c r="G436" s="60"/>
      <c r="H436" s="2"/>
      <c r="J436" s="451">
        <v>0.43</v>
      </c>
      <c r="K436" s="995"/>
      <c r="L436" s="1027"/>
      <c r="M436" s="997">
        <v>0.38</v>
      </c>
      <c r="N436" s="2"/>
      <c r="O436" s="2"/>
    </row>
    <row r="437" spans="1:15">
      <c r="A437" s="1536">
        <f t="shared" si="27"/>
        <v>437</v>
      </c>
      <c r="D437" s="494"/>
      <c r="E437" s="621" t="s">
        <v>984</v>
      </c>
      <c r="F437" s="508"/>
      <c r="G437" s="2"/>
      <c r="H437" s="2"/>
      <c r="J437" s="451">
        <v>0.43</v>
      </c>
      <c r="K437" s="995"/>
      <c r="L437" s="1027"/>
      <c r="M437" s="997">
        <v>0.48</v>
      </c>
      <c r="N437" s="2"/>
      <c r="O437" s="2"/>
    </row>
    <row r="438" spans="1:15">
      <c r="A438" s="1536">
        <f t="shared" si="27"/>
        <v>438</v>
      </c>
      <c r="D438" s="494"/>
      <c r="E438" s="621" t="s">
        <v>985</v>
      </c>
      <c r="F438" s="508"/>
      <c r="G438" s="2"/>
      <c r="H438" s="2"/>
      <c r="J438" s="451">
        <v>0.42</v>
      </c>
      <c r="K438" s="995"/>
      <c r="L438" s="1027"/>
      <c r="M438" s="997">
        <v>0.38</v>
      </c>
    </row>
    <row r="439" spans="1:15">
      <c r="A439" s="1536">
        <f t="shared" si="27"/>
        <v>439</v>
      </c>
      <c r="D439" s="494"/>
      <c r="E439" s="621" t="s">
        <v>986</v>
      </c>
      <c r="F439" s="508"/>
      <c r="G439" s="2"/>
      <c r="H439" s="2"/>
      <c r="J439" s="451">
        <v>0.4</v>
      </c>
      <c r="K439" s="995"/>
      <c r="L439" s="1027"/>
      <c r="M439" s="997">
        <v>0.42</v>
      </c>
    </row>
    <row r="440" spans="1:15">
      <c r="A440" s="1536">
        <f t="shared" si="27"/>
        <v>440</v>
      </c>
      <c r="D440" s="494"/>
      <c r="E440" s="622" t="s">
        <v>987</v>
      </c>
      <c r="F440" s="510"/>
      <c r="G440" s="22"/>
      <c r="H440" s="22"/>
      <c r="I440" s="418"/>
      <c r="J440" s="452">
        <v>0.28999999999999998</v>
      </c>
      <c r="K440" s="999"/>
      <c r="L440" s="1028"/>
      <c r="M440" s="1001">
        <v>0.3</v>
      </c>
    </row>
    <row r="441" spans="1:15">
      <c r="A441" s="1536">
        <f t="shared" si="27"/>
        <v>441</v>
      </c>
      <c r="D441" s="494"/>
      <c r="E441" s="621"/>
      <c r="F441" s="508"/>
      <c r="G441" s="120"/>
      <c r="H441" s="120"/>
      <c r="I441" s="467"/>
      <c r="J441" s="1262" t="s">
        <v>79</v>
      </c>
      <c r="K441" s="1263"/>
      <c r="L441" s="1263"/>
      <c r="M441" s="1264" t="s">
        <v>79</v>
      </c>
    </row>
    <row r="442" spans="1:15">
      <c r="A442" s="1536">
        <f t="shared" si="27"/>
        <v>442</v>
      </c>
      <c r="D442" s="1063"/>
      <c r="E442" s="900" t="s">
        <v>988</v>
      </c>
      <c r="F442" s="505"/>
      <c r="G442" s="2"/>
      <c r="J442" s="451">
        <v>7.93</v>
      </c>
      <c r="K442" s="1027"/>
      <c r="L442" s="1027"/>
      <c r="M442" s="997">
        <v>7.44</v>
      </c>
    </row>
    <row r="443" spans="1:15">
      <c r="A443" s="1536">
        <f t="shared" si="27"/>
        <v>443</v>
      </c>
      <c r="D443" s="1063"/>
      <c r="E443" s="621" t="s">
        <v>989</v>
      </c>
      <c r="F443" s="508"/>
      <c r="G443" s="2"/>
      <c r="J443" s="451">
        <v>8.08</v>
      </c>
      <c r="K443" s="1027"/>
      <c r="L443" s="1027"/>
      <c r="M443" s="997">
        <v>9.4700000000000006</v>
      </c>
    </row>
    <row r="444" spans="1:15">
      <c r="A444" s="1536">
        <f t="shared" si="27"/>
        <v>444</v>
      </c>
      <c r="D444" s="1063"/>
      <c r="E444" s="621" t="s">
        <v>990</v>
      </c>
      <c r="F444" s="508"/>
      <c r="G444" s="2"/>
      <c r="J444" s="451">
        <v>7.77</v>
      </c>
      <c r="K444" s="1027"/>
      <c r="L444" s="1027"/>
      <c r="M444" s="997">
        <v>7.44</v>
      </c>
    </row>
    <row r="445" spans="1:15" s="1161" customFormat="1">
      <c r="A445" s="1536">
        <f t="shared" si="27"/>
        <v>445</v>
      </c>
      <c r="B445" s="3"/>
      <c r="C445" s="3"/>
      <c r="D445" s="1063"/>
      <c r="E445" s="621" t="s">
        <v>991</v>
      </c>
      <c r="F445" s="508"/>
      <c r="G445" s="2"/>
      <c r="H445" s="5"/>
      <c r="I445" s="5"/>
      <c r="J445" s="451">
        <v>7.59</v>
      </c>
      <c r="K445" s="1027"/>
      <c r="L445" s="1027"/>
      <c r="M445" s="997">
        <v>8.32</v>
      </c>
    </row>
    <row r="446" spans="1:15" s="412" customFormat="1" ht="20.25" customHeight="1">
      <c r="A446" s="1536">
        <f t="shared" si="27"/>
        <v>446</v>
      </c>
      <c r="B446" s="1158"/>
      <c r="C446" s="3"/>
      <c r="D446" s="1063"/>
      <c r="E446" s="622" t="s">
        <v>992</v>
      </c>
      <c r="F446" s="510"/>
      <c r="G446" s="22"/>
      <c r="H446" s="418"/>
      <c r="I446" s="418"/>
      <c r="J446" s="452">
        <v>5.39</v>
      </c>
      <c r="K446" s="1028"/>
      <c r="L446" s="1028"/>
      <c r="M446" s="1001">
        <v>5.92</v>
      </c>
    </row>
    <row r="447" spans="1:15" s="412" customFormat="1" ht="16.5">
      <c r="A447" s="1536">
        <f t="shared" si="27"/>
        <v>447</v>
      </c>
      <c r="B447" s="413"/>
      <c r="C447" s="3"/>
      <c r="D447" s="1063"/>
      <c r="E447" s="493"/>
      <c r="F447" s="493"/>
      <c r="G447" s="5"/>
      <c r="H447" s="5"/>
      <c r="I447" s="5"/>
      <c r="J447" s="5"/>
      <c r="K447" s="5"/>
      <c r="L447" s="5"/>
      <c r="M447" s="5"/>
    </row>
    <row r="448" spans="1:15" ht="16.5">
      <c r="A448" s="1536">
        <f t="shared" si="27"/>
        <v>448</v>
      </c>
      <c r="B448" s="413"/>
      <c r="C448" s="1158"/>
      <c r="D448" s="1159"/>
      <c r="E448" s="1160"/>
      <c r="F448" s="1160"/>
      <c r="G448" s="1160"/>
      <c r="H448" s="1161"/>
      <c r="I448" s="1161"/>
      <c r="J448" s="1161"/>
      <c r="K448" s="1161"/>
      <c r="L448" s="1161"/>
      <c r="M448" s="1161"/>
    </row>
    <row r="449" spans="1:13" ht="21" customHeight="1" thickBot="1">
      <c r="A449" s="1536">
        <f t="shared" si="27"/>
        <v>449</v>
      </c>
      <c r="C449" s="413"/>
      <c r="D449" s="1103">
        <f>D432+1</f>
        <v>16</v>
      </c>
      <c r="E449" s="1093" t="s">
        <v>491</v>
      </c>
      <c r="F449" s="1104"/>
      <c r="G449" s="1104"/>
      <c r="H449" s="1105"/>
      <c r="I449" s="1105"/>
      <c r="J449" s="1105"/>
      <c r="K449" s="1105"/>
      <c r="L449" s="1105"/>
      <c r="M449" s="1094" t="s">
        <v>158</v>
      </c>
    </row>
    <row r="450" spans="1:13" ht="16.5">
      <c r="A450" s="1536">
        <f t="shared" si="27"/>
        <v>450</v>
      </c>
      <c r="C450" s="413"/>
      <c r="D450" s="1085"/>
      <c r="E450" s="933"/>
      <c r="F450" s="933"/>
      <c r="G450" s="432"/>
      <c r="H450" s="987">
        <v>202203</v>
      </c>
      <c r="I450" s="611"/>
      <c r="J450" s="987"/>
      <c r="K450" s="1110">
        <v>202303</v>
      </c>
      <c r="L450" s="1109"/>
      <c r="M450" s="1109"/>
    </row>
    <row r="451" spans="1:13">
      <c r="A451" s="1536">
        <f t="shared" si="27"/>
        <v>451</v>
      </c>
      <c r="D451" s="1063"/>
      <c r="E451" s="493"/>
      <c r="F451" s="493"/>
      <c r="H451" s="988" t="s">
        <v>1412</v>
      </c>
      <c r="I451" s="602"/>
      <c r="J451" s="988"/>
      <c r="K451" s="1120" t="s">
        <v>1380</v>
      </c>
      <c r="L451" s="1119"/>
      <c r="M451" s="1119"/>
    </row>
    <row r="452" spans="1:13">
      <c r="A452" s="1536">
        <f t="shared" si="27"/>
        <v>452</v>
      </c>
      <c r="D452" s="1063"/>
      <c r="E452" s="493"/>
      <c r="F452" s="493"/>
      <c r="H452" s="1266" t="s">
        <v>79</v>
      </c>
      <c r="I452" s="602"/>
      <c r="J452" s="988"/>
      <c r="K452" s="1265" t="s">
        <v>79</v>
      </c>
      <c r="L452" s="1119"/>
      <c r="M452" s="1119"/>
    </row>
    <row r="453" spans="1:13" ht="14.25" customHeight="1">
      <c r="A453" s="1536">
        <f t="shared" si="27"/>
        <v>453</v>
      </c>
      <c r="D453" s="1063"/>
      <c r="E453" s="510"/>
      <c r="F453" s="510"/>
      <c r="G453" s="22"/>
      <c r="H453" s="1029" t="s">
        <v>481</v>
      </c>
      <c r="I453" s="604" t="s">
        <v>482</v>
      </c>
      <c r="J453" s="1029" t="s">
        <v>842</v>
      </c>
      <c r="K453" s="1121" t="s">
        <v>481</v>
      </c>
      <c r="L453" s="1122" t="s">
        <v>482</v>
      </c>
      <c r="M453" s="1121" t="s">
        <v>842</v>
      </c>
    </row>
    <row r="454" spans="1:13">
      <c r="A454" s="1536">
        <f t="shared" si="27"/>
        <v>454</v>
      </c>
      <c r="D454" s="1063"/>
      <c r="E454" s="900" t="s">
        <v>993</v>
      </c>
      <c r="F454" s="505"/>
      <c r="G454" s="60"/>
      <c r="H454" s="453">
        <v>0.79</v>
      </c>
      <c r="I454" s="453">
        <v>1.54</v>
      </c>
      <c r="J454" s="453">
        <v>0.85</v>
      </c>
      <c r="K454" s="956">
        <v>0.83</v>
      </c>
      <c r="L454" s="993">
        <v>3.07</v>
      </c>
      <c r="M454" s="956">
        <v>1.02</v>
      </c>
    </row>
    <row r="455" spans="1:13">
      <c r="A455" s="1536">
        <f t="shared" si="27"/>
        <v>455</v>
      </c>
      <c r="D455" s="1063"/>
      <c r="E455" s="621" t="s">
        <v>994</v>
      </c>
      <c r="F455" s="508"/>
      <c r="G455" s="2"/>
      <c r="H455" s="454">
        <v>0.5</v>
      </c>
      <c r="I455" s="454">
        <v>1.1200000000000001</v>
      </c>
      <c r="J455" s="454">
        <v>0.55000000000000004</v>
      </c>
      <c r="K455" s="1030">
        <v>0.47</v>
      </c>
      <c r="L455" s="997">
        <v>2.67</v>
      </c>
      <c r="M455" s="1030">
        <v>0.53</v>
      </c>
    </row>
    <row r="456" spans="1:13" s="59" customFormat="1" ht="23.25">
      <c r="A456" s="1536">
        <f t="shared" ref="A456:A519" si="30">A455+1</f>
        <v>456</v>
      </c>
      <c r="B456" s="3"/>
      <c r="C456" s="3"/>
      <c r="D456" s="1063"/>
      <c r="E456" s="622" t="s">
        <v>995</v>
      </c>
      <c r="F456" s="510"/>
      <c r="G456" s="22"/>
      <c r="H456" s="455">
        <v>0.28999999999999998</v>
      </c>
      <c r="I456" s="455">
        <v>0.42</v>
      </c>
      <c r="J456" s="455">
        <v>0.3</v>
      </c>
      <c r="K456" s="1031">
        <v>0.36</v>
      </c>
      <c r="L456" s="1001">
        <v>0.4</v>
      </c>
      <c r="M456" s="1031">
        <v>0.49</v>
      </c>
    </row>
    <row r="457" spans="1:13" ht="23.25">
      <c r="A457" s="1536">
        <f t="shared" si="30"/>
        <v>457</v>
      </c>
      <c r="B457" s="411"/>
    </row>
    <row r="458" spans="1:13" s="412" customFormat="1" ht="20.25" customHeight="1">
      <c r="A458" s="1536">
        <f t="shared" si="30"/>
        <v>458</v>
      </c>
      <c r="B458" s="3"/>
      <c r="C458" s="3"/>
      <c r="D458" s="1065"/>
      <c r="E458" s="5"/>
      <c r="F458" s="5"/>
      <c r="G458" s="5"/>
      <c r="H458" s="5"/>
      <c r="I458" s="5"/>
      <c r="J458" s="5"/>
      <c r="K458" s="5"/>
      <c r="L458" s="5"/>
      <c r="M458" s="5"/>
    </row>
    <row r="459" spans="1:13" ht="31.5">
      <c r="A459" s="1536">
        <f t="shared" si="30"/>
        <v>459</v>
      </c>
      <c r="B459" s="413"/>
      <c r="C459" s="411"/>
      <c r="D459" s="411"/>
      <c r="E459" s="1032" t="s">
        <v>996</v>
      </c>
      <c r="F459" s="59"/>
      <c r="G459" s="59"/>
      <c r="H459" s="59"/>
      <c r="I459" s="59"/>
      <c r="J459" s="59"/>
      <c r="K459" s="59"/>
      <c r="L459" s="59"/>
      <c r="M459" s="59"/>
    </row>
    <row r="460" spans="1:13">
      <c r="A460" s="1536">
        <f t="shared" si="30"/>
        <v>460</v>
      </c>
    </row>
    <row r="461" spans="1:13" ht="21.75" customHeight="1" thickBot="1">
      <c r="A461" s="1536">
        <f t="shared" si="30"/>
        <v>461</v>
      </c>
      <c r="C461" s="413"/>
      <c r="D461" s="1103">
        <f>D449+1</f>
        <v>17</v>
      </c>
      <c r="E461" s="1093" t="s">
        <v>1047</v>
      </c>
      <c r="F461" s="1104"/>
      <c r="G461" s="1104"/>
      <c r="H461" s="1105"/>
      <c r="I461" s="1105"/>
      <c r="J461" s="1105"/>
      <c r="K461" s="1105"/>
      <c r="L461" s="1105"/>
      <c r="M461" s="1094" t="s">
        <v>201</v>
      </c>
    </row>
    <row r="462" spans="1:13">
      <c r="A462" s="1536">
        <f t="shared" si="30"/>
        <v>462</v>
      </c>
      <c r="E462" s="432"/>
      <c r="F462" s="432"/>
      <c r="G462" s="432"/>
      <c r="H462" s="933"/>
      <c r="I462" s="933"/>
      <c r="J462" s="987">
        <v>202203</v>
      </c>
      <c r="K462" s="1108"/>
      <c r="L462" s="1109"/>
      <c r="M462" s="1110">
        <v>202303</v>
      </c>
    </row>
    <row r="463" spans="1:13">
      <c r="A463" s="1536">
        <f t="shared" si="30"/>
        <v>463</v>
      </c>
      <c r="H463" s="493"/>
      <c r="I463" s="493"/>
      <c r="J463" s="989" t="s">
        <v>1412</v>
      </c>
      <c r="K463" s="1111"/>
      <c r="L463" s="1112"/>
      <c r="M463" s="1113" t="s">
        <v>1380</v>
      </c>
    </row>
    <row r="464" spans="1:13">
      <c r="A464" s="1536">
        <f t="shared" si="30"/>
        <v>464</v>
      </c>
      <c r="E464" s="467"/>
      <c r="F464" s="467"/>
      <c r="G464" s="467"/>
      <c r="H464" s="1267"/>
      <c r="I464" s="1267"/>
      <c r="J464" s="1260" t="s">
        <v>79</v>
      </c>
      <c r="K464" s="1268"/>
      <c r="L464" s="1268"/>
      <c r="M464" s="1269" t="s">
        <v>79</v>
      </c>
    </row>
    <row r="465" spans="1:13">
      <c r="A465" s="1536">
        <f t="shared" si="30"/>
        <v>465</v>
      </c>
      <c r="E465" s="848" t="s">
        <v>997</v>
      </c>
      <c r="F465" s="457"/>
      <c r="G465" s="457"/>
      <c r="H465" s="201"/>
      <c r="I465" s="201"/>
      <c r="J465" s="458">
        <v>-1453</v>
      </c>
      <c r="K465" s="1033"/>
      <c r="L465" s="1033"/>
      <c r="M465" s="1034">
        <v>-19999</v>
      </c>
    </row>
    <row r="466" spans="1:13">
      <c r="A466" s="1536">
        <f t="shared" si="30"/>
        <v>466</v>
      </c>
      <c r="E466" s="636" t="s">
        <v>998</v>
      </c>
      <c r="F466" s="459"/>
      <c r="G466" s="459"/>
      <c r="H466" s="248"/>
      <c r="I466" s="248"/>
      <c r="J466" s="460">
        <v>1648</v>
      </c>
      <c r="K466" s="1035"/>
      <c r="L466" s="1035"/>
      <c r="M466" s="1036">
        <v>2448</v>
      </c>
    </row>
    <row r="467" spans="1:13">
      <c r="A467" s="1536">
        <f t="shared" si="30"/>
        <v>467</v>
      </c>
      <c r="E467" s="636" t="s">
        <v>999</v>
      </c>
      <c r="F467" s="459"/>
      <c r="G467" s="459"/>
      <c r="H467" s="248"/>
      <c r="I467" s="248"/>
      <c r="J467" s="460" t="s">
        <v>1381</v>
      </c>
      <c r="K467" s="1035"/>
      <c r="L467" s="1035"/>
      <c r="M467" s="1036" t="s">
        <v>1381</v>
      </c>
    </row>
    <row r="468" spans="1:13">
      <c r="A468" s="1536">
        <f t="shared" si="30"/>
        <v>468</v>
      </c>
      <c r="E468" s="636" t="s">
        <v>1000</v>
      </c>
      <c r="F468" s="459"/>
      <c r="G468" s="459"/>
      <c r="H468" s="248"/>
      <c r="I468" s="248"/>
      <c r="J468" s="460">
        <v>-3092</v>
      </c>
      <c r="K468" s="1035"/>
      <c r="L468" s="1035"/>
      <c r="M468" s="1036">
        <v>-22446</v>
      </c>
    </row>
    <row r="469" spans="1:13">
      <c r="A469" s="1536">
        <f t="shared" si="30"/>
        <v>469</v>
      </c>
      <c r="E469" s="636" t="s">
        <v>1001</v>
      </c>
      <c r="F469" s="459"/>
      <c r="G469" s="459"/>
      <c r="H469" s="248"/>
      <c r="I469" s="248"/>
      <c r="J469" s="460" t="s">
        <v>1381</v>
      </c>
      <c r="K469" s="1035"/>
      <c r="L469" s="1035"/>
      <c r="M469" s="1036" t="s">
        <v>1381</v>
      </c>
    </row>
    <row r="470" spans="1:13">
      <c r="A470" s="1536">
        <f t="shared" si="30"/>
        <v>470</v>
      </c>
      <c r="E470" s="637" t="s">
        <v>1002</v>
      </c>
      <c r="F470" s="461"/>
      <c r="G470" s="461"/>
      <c r="H470" s="203"/>
      <c r="I470" s="203"/>
      <c r="J470" s="462">
        <v>-8</v>
      </c>
      <c r="K470" s="1037"/>
      <c r="L470" s="1037"/>
      <c r="M470" s="1038">
        <v>-1</v>
      </c>
    </row>
    <row r="471" spans="1:13">
      <c r="A471" s="1536">
        <f t="shared" si="30"/>
        <v>471</v>
      </c>
      <c r="E471" s="848" t="s">
        <v>1003</v>
      </c>
      <c r="F471" s="457"/>
      <c r="G471" s="457"/>
      <c r="H471" s="201"/>
      <c r="I471" s="201"/>
      <c r="J471" s="458">
        <v>2711</v>
      </c>
      <c r="K471" s="1033"/>
      <c r="L471" s="1033"/>
      <c r="M471" s="1034">
        <v>8347</v>
      </c>
    </row>
    <row r="472" spans="1:13">
      <c r="A472" s="1536">
        <f t="shared" si="30"/>
        <v>472</v>
      </c>
      <c r="E472" s="636" t="s">
        <v>1004</v>
      </c>
      <c r="F472" s="459"/>
      <c r="G472" s="459"/>
      <c r="H472" s="248"/>
      <c r="I472" s="248"/>
      <c r="J472" s="460">
        <v>6021</v>
      </c>
      <c r="K472" s="1035"/>
      <c r="L472" s="1035"/>
      <c r="M472" s="1036">
        <v>8986</v>
      </c>
    </row>
    <row r="473" spans="1:13">
      <c r="A473" s="1536">
        <f t="shared" si="30"/>
        <v>473</v>
      </c>
      <c r="E473" s="636" t="s">
        <v>1005</v>
      </c>
      <c r="F473" s="459"/>
      <c r="G473" s="459"/>
      <c r="H473" s="248"/>
      <c r="I473" s="248"/>
      <c r="J473" s="460">
        <v>-212</v>
      </c>
      <c r="K473" s="1035"/>
      <c r="L473" s="1035"/>
      <c r="M473" s="1036">
        <v>-165</v>
      </c>
    </row>
    <row r="474" spans="1:13">
      <c r="A474" s="1536">
        <f t="shared" si="30"/>
        <v>474</v>
      </c>
      <c r="E474" s="637" t="s">
        <v>1006</v>
      </c>
      <c r="F474" s="461"/>
      <c r="G474" s="461"/>
      <c r="H474" s="203"/>
      <c r="I474" s="203"/>
      <c r="J474" s="462">
        <v>-3098</v>
      </c>
      <c r="K474" s="1037"/>
      <c r="L474" s="1037"/>
      <c r="M474" s="1038">
        <v>-473</v>
      </c>
    </row>
    <row r="475" spans="1:13">
      <c r="A475" s="1536">
        <f t="shared" si="30"/>
        <v>475</v>
      </c>
      <c r="E475" s="635" t="s">
        <v>1007</v>
      </c>
      <c r="F475" s="457"/>
      <c r="G475" s="457"/>
      <c r="H475" s="201"/>
      <c r="I475" s="201"/>
      <c r="J475" s="458">
        <v>1669</v>
      </c>
      <c r="K475" s="1033"/>
      <c r="L475" s="1033"/>
      <c r="M475" s="1034">
        <v>-8973</v>
      </c>
    </row>
    <row r="476" spans="1:13">
      <c r="A476" s="1536">
        <f t="shared" si="30"/>
        <v>476</v>
      </c>
      <c r="E476" s="637" t="s">
        <v>1008</v>
      </c>
      <c r="F476" s="461"/>
      <c r="G476" s="461"/>
      <c r="H476" s="203"/>
      <c r="I476" s="203"/>
      <c r="J476" s="463">
        <v>7.0000000000000007E-2</v>
      </c>
      <c r="K476" s="1037"/>
      <c r="L476" s="1037"/>
      <c r="M476" s="1039">
        <v>-0.37</v>
      </c>
    </row>
    <row r="477" spans="1:13">
      <c r="A477" s="1536">
        <f t="shared" si="30"/>
        <v>477</v>
      </c>
      <c r="E477" s="635" t="s">
        <v>1009</v>
      </c>
      <c r="F477" s="457"/>
      <c r="G477" s="457"/>
      <c r="H477" s="201"/>
      <c r="I477" s="201"/>
      <c r="J477" s="464">
        <v>0.28000000000000003</v>
      </c>
      <c r="K477" s="1033"/>
      <c r="L477" s="1033"/>
      <c r="M477" s="1040">
        <v>0.95</v>
      </c>
    </row>
    <row r="478" spans="1:13">
      <c r="A478" s="1536">
        <f t="shared" si="30"/>
        <v>478</v>
      </c>
      <c r="E478" s="636" t="s">
        <v>1010</v>
      </c>
      <c r="F478" s="459"/>
      <c r="G478" s="459"/>
      <c r="H478" s="248"/>
      <c r="I478" s="248"/>
      <c r="J478" s="460">
        <v>2271900</v>
      </c>
      <c r="K478" s="1035"/>
      <c r="L478" s="1035"/>
      <c r="M478" s="1036">
        <v>2441700</v>
      </c>
    </row>
    <row r="479" spans="1:13">
      <c r="A479" s="1536">
        <f t="shared" si="30"/>
        <v>479</v>
      </c>
      <c r="E479" s="637" t="s">
        <v>1011</v>
      </c>
      <c r="F479" s="461"/>
      <c r="G479" s="461"/>
      <c r="H479" s="203"/>
      <c r="I479" s="203"/>
      <c r="J479" s="462">
        <v>6410</v>
      </c>
      <c r="K479" s="1037"/>
      <c r="L479" s="1037"/>
      <c r="M479" s="1038">
        <v>23085</v>
      </c>
    </row>
    <row r="480" spans="1:13">
      <c r="A480" s="1536">
        <f t="shared" si="30"/>
        <v>480</v>
      </c>
      <c r="E480" s="635" t="s">
        <v>1012</v>
      </c>
      <c r="F480" s="457"/>
      <c r="G480" s="457"/>
      <c r="H480" s="201"/>
      <c r="I480" s="201"/>
      <c r="J480" s="465">
        <v>35818</v>
      </c>
      <c r="K480" s="1033"/>
      <c r="L480" s="1033"/>
      <c r="M480" s="1041">
        <v>36253</v>
      </c>
    </row>
    <row r="481" spans="1:15">
      <c r="A481" s="1536">
        <f t="shared" si="30"/>
        <v>481</v>
      </c>
      <c r="E481" s="636" t="s">
        <v>1013</v>
      </c>
      <c r="F481" s="459"/>
      <c r="G481" s="459"/>
      <c r="H481" s="248"/>
      <c r="I481" s="248"/>
      <c r="J481" s="260">
        <v>4365</v>
      </c>
      <c r="K481" s="1035"/>
      <c r="L481" s="1035"/>
      <c r="M481" s="261">
        <v>-11177</v>
      </c>
    </row>
    <row r="482" spans="1:15">
      <c r="A482" s="1536">
        <f t="shared" si="30"/>
        <v>482</v>
      </c>
      <c r="E482" s="636" t="s">
        <v>1014</v>
      </c>
      <c r="F482" s="459"/>
      <c r="G482" s="459"/>
      <c r="H482" s="248"/>
      <c r="I482" s="248"/>
      <c r="J482" s="460">
        <v>34560</v>
      </c>
      <c r="K482" s="1035"/>
      <c r="L482" s="1035"/>
      <c r="M482" s="1036">
        <v>47905</v>
      </c>
    </row>
    <row r="483" spans="1:15">
      <c r="A483" s="1536">
        <f t="shared" si="30"/>
        <v>483</v>
      </c>
      <c r="E483" s="636" t="s">
        <v>1015</v>
      </c>
      <c r="F483" s="459"/>
      <c r="G483" s="459"/>
      <c r="H483" s="248"/>
      <c r="I483" s="248"/>
      <c r="J483" s="460" t="s">
        <v>1381</v>
      </c>
      <c r="K483" s="1035"/>
      <c r="L483" s="1035"/>
      <c r="M483" s="1036" t="s">
        <v>1381</v>
      </c>
    </row>
    <row r="484" spans="1:15">
      <c r="A484" s="1536">
        <f t="shared" si="30"/>
        <v>484</v>
      </c>
      <c r="E484" s="637" t="s">
        <v>1016</v>
      </c>
      <c r="F484" s="461"/>
      <c r="G484" s="461"/>
      <c r="H484" s="203"/>
      <c r="I484" s="203"/>
      <c r="J484" s="466">
        <v>-3106</v>
      </c>
      <c r="K484" s="1037"/>
      <c r="L484" s="1037"/>
      <c r="M484" s="1042">
        <v>-474</v>
      </c>
    </row>
    <row r="485" spans="1:15">
      <c r="A485" s="1536">
        <f t="shared" si="30"/>
        <v>485</v>
      </c>
      <c r="E485" s="635" t="s">
        <v>1017</v>
      </c>
      <c r="F485" s="457"/>
      <c r="G485" s="457"/>
      <c r="H485" s="201"/>
      <c r="I485" s="201"/>
      <c r="J485" s="458">
        <v>148211</v>
      </c>
      <c r="K485" s="1033"/>
      <c r="L485" s="1033"/>
      <c r="M485" s="1034">
        <v>101816</v>
      </c>
    </row>
    <row r="486" spans="1:15">
      <c r="A486" s="1536">
        <f t="shared" si="30"/>
        <v>486</v>
      </c>
      <c r="E486" s="636" t="s">
        <v>1018</v>
      </c>
      <c r="F486" s="459"/>
      <c r="G486" s="459"/>
      <c r="H486" s="248"/>
      <c r="I486" s="248"/>
      <c r="J486" s="460">
        <v>111</v>
      </c>
      <c r="K486" s="1035"/>
      <c r="L486" s="1035"/>
      <c r="M486" s="1036">
        <v>-181</v>
      </c>
    </row>
    <row r="487" spans="1:15">
      <c r="A487" s="1536">
        <f t="shared" si="30"/>
        <v>487</v>
      </c>
      <c r="E487" s="637" t="s">
        <v>1019</v>
      </c>
      <c r="F487" s="461"/>
      <c r="G487" s="461"/>
      <c r="H487" s="203"/>
      <c r="I487" s="203"/>
      <c r="J487" s="466">
        <v>148100</v>
      </c>
      <c r="K487" s="1037"/>
      <c r="L487" s="1037"/>
      <c r="M487" s="1042">
        <v>101997</v>
      </c>
    </row>
    <row r="488" spans="1:15">
      <c r="A488" s="1536">
        <f t="shared" si="30"/>
        <v>488</v>
      </c>
      <c r="E488" s="967" t="s">
        <v>1020</v>
      </c>
      <c r="F488" s="467"/>
      <c r="G488" s="467"/>
      <c r="H488" s="468"/>
      <c r="I488" s="468"/>
      <c r="J488" s="469">
        <v>-34643</v>
      </c>
      <c r="K488" s="1043"/>
      <c r="L488" s="1043"/>
      <c r="M488" s="1044">
        <v>-46395</v>
      </c>
    </row>
    <row r="489" spans="1:15" s="1161" customFormat="1">
      <c r="A489" s="1536">
        <f t="shared" si="30"/>
        <v>489</v>
      </c>
      <c r="B489" s="3"/>
      <c r="C489" s="3"/>
      <c r="D489" s="1065"/>
      <c r="E489" s="967" t="s">
        <v>1021</v>
      </c>
      <c r="F489" s="467"/>
      <c r="G489" s="467"/>
      <c r="H489" s="468"/>
      <c r="I489" s="468"/>
      <c r="J489" s="469">
        <v>1175</v>
      </c>
      <c r="K489" s="1043"/>
      <c r="L489" s="1043"/>
      <c r="M489" s="1044">
        <v>-10142</v>
      </c>
    </row>
    <row r="490" spans="1:15" s="412" customFormat="1" ht="20.25" customHeight="1">
      <c r="A490" s="1536">
        <f t="shared" si="30"/>
        <v>490</v>
      </c>
      <c r="B490" s="1158"/>
      <c r="C490" s="3"/>
      <c r="D490" s="1065"/>
      <c r="E490" s="967" t="s">
        <v>1022</v>
      </c>
      <c r="F490" s="467"/>
      <c r="G490" s="467"/>
      <c r="H490" s="468"/>
      <c r="I490" s="468"/>
      <c r="J490" s="470">
        <v>0.05</v>
      </c>
      <c r="K490" s="1043"/>
      <c r="L490" s="1043"/>
      <c r="M490" s="1045">
        <v>-0.42</v>
      </c>
    </row>
    <row r="491" spans="1:15" ht="16.5">
      <c r="A491" s="1536">
        <f t="shared" si="30"/>
        <v>491</v>
      </c>
      <c r="B491" s="413"/>
    </row>
    <row r="492" spans="1:15">
      <c r="A492" s="1536">
        <f t="shared" si="30"/>
        <v>492</v>
      </c>
      <c r="C492" s="1158"/>
      <c r="D492" s="1159"/>
      <c r="E492" s="1160"/>
      <c r="F492" s="1160"/>
      <c r="G492" s="1160"/>
      <c r="H492" s="1161"/>
      <c r="I492" s="1161"/>
      <c r="J492" s="1161"/>
      <c r="K492" s="1161"/>
      <c r="L492" s="1161"/>
      <c r="M492" s="1161"/>
    </row>
    <row r="493" spans="1:15" ht="20.25" customHeight="1" thickBot="1">
      <c r="A493" s="1536">
        <f t="shared" si="30"/>
        <v>493</v>
      </c>
      <c r="C493" s="413"/>
      <c r="D493" s="1103">
        <f>D461+1</f>
        <v>18</v>
      </c>
      <c r="E493" s="1093" t="s">
        <v>1048</v>
      </c>
      <c r="F493" s="1104"/>
      <c r="G493" s="1104"/>
      <c r="H493" s="1107" t="s">
        <v>1023</v>
      </c>
      <c r="I493" s="1105"/>
      <c r="J493" s="1105"/>
      <c r="K493" s="1105"/>
      <c r="L493" s="1105"/>
      <c r="M493" s="1094" t="s">
        <v>52</v>
      </c>
    </row>
    <row r="494" spans="1:15">
      <c r="A494" s="1536">
        <f t="shared" si="30"/>
        <v>494</v>
      </c>
      <c r="H494" s="933"/>
      <c r="I494" s="933"/>
      <c r="J494" s="987">
        <v>202203</v>
      </c>
      <c r="K494" s="1108"/>
      <c r="L494" s="1109"/>
      <c r="M494" s="1110">
        <v>202303</v>
      </c>
    </row>
    <row r="495" spans="1:15">
      <c r="A495" s="1536">
        <f t="shared" si="30"/>
        <v>495</v>
      </c>
      <c r="H495" s="493"/>
      <c r="I495" s="493"/>
      <c r="J495" s="989" t="s">
        <v>1412</v>
      </c>
      <c r="K495" s="1111"/>
      <c r="L495" s="1112"/>
      <c r="M495" s="1113" t="s">
        <v>1380</v>
      </c>
    </row>
    <row r="496" spans="1:15">
      <c r="A496" s="1536">
        <f t="shared" si="30"/>
        <v>496</v>
      </c>
      <c r="H496" s="603" t="s">
        <v>1024</v>
      </c>
      <c r="I496" s="1046" t="s">
        <v>1025</v>
      </c>
      <c r="J496" s="1046" t="s">
        <v>1026</v>
      </c>
      <c r="K496" s="1114" t="s">
        <v>1024</v>
      </c>
      <c r="L496" s="1115" t="s">
        <v>1025</v>
      </c>
      <c r="M496" s="1115" t="s">
        <v>1026</v>
      </c>
      <c r="O496" s="472"/>
    </row>
    <row r="497" spans="1:15">
      <c r="A497" s="1536">
        <f t="shared" si="30"/>
        <v>497</v>
      </c>
      <c r="H497" s="573"/>
      <c r="I497" s="1047" t="s">
        <v>1027</v>
      </c>
      <c r="J497" s="1047" t="s">
        <v>1028</v>
      </c>
      <c r="K497" s="1116"/>
      <c r="L497" s="1117" t="s">
        <v>1027</v>
      </c>
      <c r="M497" s="1117" t="s">
        <v>1028</v>
      </c>
      <c r="O497" s="5" t="s">
        <v>79</v>
      </c>
    </row>
    <row r="498" spans="1:15">
      <c r="A498" s="1536">
        <f t="shared" si="30"/>
        <v>498</v>
      </c>
      <c r="E498" s="1048" t="s">
        <v>1029</v>
      </c>
      <c r="F498" s="1049"/>
      <c r="G498" s="432"/>
      <c r="H498" s="418"/>
      <c r="I498" s="418"/>
      <c r="J498" s="418"/>
      <c r="K498" s="1028"/>
      <c r="L498" s="1028"/>
      <c r="M498" s="1028"/>
      <c r="O498" s="5" t="s">
        <v>79</v>
      </c>
    </row>
    <row r="499" spans="1:15">
      <c r="A499" s="1536">
        <f t="shared" si="30"/>
        <v>499</v>
      </c>
      <c r="E499" s="1050" t="s">
        <v>810</v>
      </c>
      <c r="F499" s="457"/>
      <c r="G499" s="457"/>
      <c r="H499" s="86">
        <v>2416043</v>
      </c>
      <c r="I499" s="471">
        <v>109472</v>
      </c>
      <c r="J499" s="471">
        <v>87215</v>
      </c>
      <c r="K499" s="790">
        <v>2499150</v>
      </c>
      <c r="L499" s="1051">
        <v>129210</v>
      </c>
      <c r="M499" s="1051">
        <v>-18915</v>
      </c>
      <c r="O499" s="5" t="s">
        <v>79</v>
      </c>
    </row>
    <row r="500" spans="1:15">
      <c r="A500" s="1536">
        <f t="shared" si="30"/>
        <v>500</v>
      </c>
      <c r="E500" s="830" t="s">
        <v>757</v>
      </c>
      <c r="F500" s="459"/>
      <c r="G500" s="459"/>
      <c r="H500" s="80">
        <v>8635</v>
      </c>
      <c r="I500" s="473">
        <v>795</v>
      </c>
      <c r="J500" s="473">
        <v>724</v>
      </c>
      <c r="K500" s="792">
        <v>9385</v>
      </c>
      <c r="L500" s="1052">
        <v>750</v>
      </c>
      <c r="M500" s="1052">
        <v>-812</v>
      </c>
    </row>
    <row r="501" spans="1:15">
      <c r="A501" s="1536">
        <f t="shared" si="30"/>
        <v>501</v>
      </c>
      <c r="E501" s="830" t="s">
        <v>566</v>
      </c>
      <c r="F501" s="459"/>
      <c r="G501" s="459"/>
      <c r="H501" s="80">
        <v>2407408</v>
      </c>
      <c r="I501" s="473">
        <v>108677</v>
      </c>
      <c r="J501" s="473">
        <v>86491</v>
      </c>
      <c r="K501" s="792">
        <v>2489765</v>
      </c>
      <c r="L501" s="1052">
        <v>128460</v>
      </c>
      <c r="M501" s="1052">
        <v>-18103</v>
      </c>
    </row>
    <row r="502" spans="1:15">
      <c r="A502" s="1536">
        <f t="shared" si="30"/>
        <v>502</v>
      </c>
      <c r="E502" s="1053" t="s">
        <v>567</v>
      </c>
      <c r="F502" s="459"/>
      <c r="G502" s="459"/>
      <c r="H502" s="80">
        <v>1053666</v>
      </c>
      <c r="I502" s="473">
        <v>32937</v>
      </c>
      <c r="J502" s="473">
        <v>30179</v>
      </c>
      <c r="K502" s="792">
        <v>1095047</v>
      </c>
      <c r="L502" s="1052">
        <v>44510</v>
      </c>
      <c r="M502" s="1052">
        <v>-21209</v>
      </c>
    </row>
    <row r="503" spans="1:15">
      <c r="A503" s="1536">
        <f t="shared" si="30"/>
        <v>503</v>
      </c>
      <c r="E503" s="844" t="s">
        <v>568</v>
      </c>
      <c r="F503" s="459"/>
      <c r="G503" s="459"/>
      <c r="H503" s="80">
        <v>163322</v>
      </c>
      <c r="I503" s="473">
        <v>-20975</v>
      </c>
      <c r="J503" s="473">
        <v>23407</v>
      </c>
      <c r="K503" s="792">
        <v>284857</v>
      </c>
      <c r="L503" s="1052">
        <v>116912</v>
      </c>
      <c r="M503" s="1052">
        <v>45206</v>
      </c>
    </row>
    <row r="504" spans="1:15">
      <c r="A504" s="1536">
        <f t="shared" si="30"/>
        <v>504</v>
      </c>
      <c r="E504" s="844" t="s">
        <v>569</v>
      </c>
      <c r="F504" s="459"/>
      <c r="G504" s="459"/>
      <c r="H504" s="80">
        <v>365453</v>
      </c>
      <c r="I504" s="473">
        <v>-6717</v>
      </c>
      <c r="J504" s="473">
        <v>-17588</v>
      </c>
      <c r="K504" s="792">
        <v>308074</v>
      </c>
      <c r="L504" s="1052">
        <v>-55960</v>
      </c>
      <c r="M504" s="1052">
        <v>-38884</v>
      </c>
    </row>
    <row r="505" spans="1:15">
      <c r="A505" s="1536">
        <f t="shared" si="30"/>
        <v>505</v>
      </c>
      <c r="E505" s="844" t="s">
        <v>570</v>
      </c>
      <c r="F505" s="459"/>
      <c r="G505" s="459"/>
      <c r="H505" s="80" t="s">
        <v>1381</v>
      </c>
      <c r="I505" s="473" t="s">
        <v>1381</v>
      </c>
      <c r="J505" s="473" t="s">
        <v>1381</v>
      </c>
      <c r="K505" s="792" t="s">
        <v>1381</v>
      </c>
      <c r="L505" s="1052" t="s">
        <v>1381</v>
      </c>
      <c r="M505" s="1052" t="s">
        <v>1381</v>
      </c>
    </row>
    <row r="506" spans="1:15">
      <c r="A506" s="1536">
        <f t="shared" si="30"/>
        <v>506</v>
      </c>
      <c r="E506" s="844" t="s">
        <v>571</v>
      </c>
      <c r="F506" s="459"/>
      <c r="G506" s="459"/>
      <c r="H506" s="80">
        <v>524889</v>
      </c>
      <c r="I506" s="473">
        <v>60631</v>
      </c>
      <c r="J506" s="473">
        <v>24362</v>
      </c>
      <c r="K506" s="792">
        <v>502114</v>
      </c>
      <c r="L506" s="1052">
        <v>-16444</v>
      </c>
      <c r="M506" s="1052">
        <v>-27530</v>
      </c>
    </row>
    <row r="507" spans="1:15">
      <c r="A507" s="1536">
        <f t="shared" si="30"/>
        <v>507</v>
      </c>
      <c r="E507" s="748" t="s">
        <v>572</v>
      </c>
      <c r="F507" s="459"/>
      <c r="G507" s="459"/>
      <c r="H507" s="80">
        <v>233737</v>
      </c>
      <c r="I507" s="473">
        <v>-6063</v>
      </c>
      <c r="J507" s="473">
        <v>-2041</v>
      </c>
      <c r="K507" s="792">
        <v>235525</v>
      </c>
      <c r="L507" s="1052">
        <v>-4074</v>
      </c>
      <c r="M507" s="1052">
        <v>-1932</v>
      </c>
    </row>
    <row r="508" spans="1:15">
      <c r="A508" s="1536">
        <f t="shared" si="30"/>
        <v>508</v>
      </c>
      <c r="E508" s="748" t="s">
        <v>573</v>
      </c>
      <c r="F508" s="459"/>
      <c r="G508" s="459"/>
      <c r="H508" s="80">
        <v>1120002</v>
      </c>
      <c r="I508" s="473">
        <v>81803</v>
      </c>
      <c r="J508" s="473">
        <v>58352</v>
      </c>
      <c r="K508" s="792">
        <v>1159191</v>
      </c>
      <c r="L508" s="1052">
        <v>88024</v>
      </c>
      <c r="M508" s="1052">
        <v>5037</v>
      </c>
    </row>
    <row r="509" spans="1:15">
      <c r="A509" s="1536">
        <f t="shared" si="30"/>
        <v>509</v>
      </c>
      <c r="E509" s="844" t="s">
        <v>574</v>
      </c>
      <c r="F509" s="459"/>
      <c r="G509" s="459"/>
      <c r="H509" s="80">
        <v>533955</v>
      </c>
      <c r="I509" s="473">
        <v>35775</v>
      </c>
      <c r="J509" s="473">
        <v>26554</v>
      </c>
      <c r="K509" s="792">
        <v>594466</v>
      </c>
      <c r="L509" s="1052">
        <v>75982</v>
      </c>
      <c r="M509" s="1052">
        <v>2102</v>
      </c>
    </row>
    <row r="510" spans="1:15">
      <c r="A510" s="1536">
        <f t="shared" si="30"/>
        <v>510</v>
      </c>
      <c r="E510" s="1054" t="s">
        <v>575</v>
      </c>
      <c r="F510" s="461"/>
      <c r="G510" s="461"/>
      <c r="H510" s="89">
        <v>586047</v>
      </c>
      <c r="I510" s="474">
        <v>46026</v>
      </c>
      <c r="J510" s="474">
        <v>31797</v>
      </c>
      <c r="K510" s="794">
        <v>564725</v>
      </c>
      <c r="L510" s="1055">
        <v>12043</v>
      </c>
      <c r="M510" s="1055">
        <v>571608</v>
      </c>
    </row>
    <row r="511" spans="1:15">
      <c r="A511" s="1536">
        <f t="shared" si="30"/>
        <v>511</v>
      </c>
      <c r="E511" s="657" t="s">
        <v>1030</v>
      </c>
      <c r="F511" s="1056"/>
      <c r="K511" s="1027"/>
      <c r="L511" s="1027"/>
      <c r="M511" s="1027"/>
    </row>
    <row r="512" spans="1:15">
      <c r="A512" s="1536">
        <f t="shared" si="30"/>
        <v>512</v>
      </c>
      <c r="E512" s="1050" t="s">
        <v>810</v>
      </c>
      <c r="F512" s="457"/>
      <c r="G512" s="457"/>
      <c r="H512" s="86">
        <v>148100</v>
      </c>
      <c r="I512" s="471">
        <v>-34108</v>
      </c>
      <c r="J512" s="471">
        <v>-51636</v>
      </c>
      <c r="K512" s="790">
        <v>101997</v>
      </c>
      <c r="L512" s="1051">
        <v>-46103</v>
      </c>
      <c r="M512" s="1051">
        <v>34007</v>
      </c>
    </row>
    <row r="513" spans="1:13">
      <c r="A513" s="1536">
        <f t="shared" si="30"/>
        <v>513</v>
      </c>
      <c r="E513" s="1053" t="s">
        <v>567</v>
      </c>
      <c r="F513" s="459"/>
      <c r="G513" s="459"/>
      <c r="H513" s="80">
        <v>-8327</v>
      </c>
      <c r="I513" s="473">
        <v>-8431</v>
      </c>
      <c r="J513" s="473">
        <v>-9658</v>
      </c>
      <c r="K513" s="792">
        <v>-11455</v>
      </c>
      <c r="L513" s="1052">
        <v>-3128</v>
      </c>
      <c r="M513" s="1052">
        <v>6282</v>
      </c>
    </row>
    <row r="514" spans="1:13">
      <c r="A514" s="1536">
        <f t="shared" si="30"/>
        <v>514</v>
      </c>
      <c r="E514" s="844" t="s">
        <v>568</v>
      </c>
      <c r="F514" s="459"/>
      <c r="G514" s="459"/>
      <c r="H514" s="80">
        <v>-2516</v>
      </c>
      <c r="I514" s="473">
        <v>-2710</v>
      </c>
      <c r="J514" s="473">
        <v>-2714</v>
      </c>
      <c r="K514" s="792">
        <v>2107</v>
      </c>
      <c r="L514" s="1052">
        <v>4623</v>
      </c>
      <c r="M514" s="1052">
        <v>9249</v>
      </c>
    </row>
    <row r="515" spans="1:13">
      <c r="A515" s="1536">
        <f t="shared" si="30"/>
        <v>515</v>
      </c>
      <c r="E515" s="844" t="s">
        <v>569</v>
      </c>
      <c r="F515" s="459"/>
      <c r="G515" s="459"/>
      <c r="H515" s="80">
        <v>-1319</v>
      </c>
      <c r="I515" s="473">
        <v>-2021</v>
      </c>
      <c r="J515" s="473">
        <v>-2231</v>
      </c>
      <c r="K515" s="792">
        <v>-2738</v>
      </c>
      <c r="L515" s="1052">
        <v>-1419</v>
      </c>
      <c r="M515" s="1052">
        <v>-360</v>
      </c>
    </row>
    <row r="516" spans="1:13">
      <c r="A516" s="1536">
        <f t="shared" si="30"/>
        <v>516</v>
      </c>
      <c r="E516" s="844" t="s">
        <v>570</v>
      </c>
      <c r="F516" s="459"/>
      <c r="G516" s="459"/>
      <c r="H516" s="80" t="s">
        <v>1381</v>
      </c>
      <c r="I516" s="473" t="s">
        <v>1381</v>
      </c>
      <c r="J516" s="473" t="s">
        <v>1381</v>
      </c>
      <c r="K516" s="792" t="s">
        <v>1381</v>
      </c>
      <c r="L516" s="1052" t="s">
        <v>1381</v>
      </c>
      <c r="M516" s="1052" t="s">
        <v>1381</v>
      </c>
    </row>
    <row r="517" spans="1:13">
      <c r="A517" s="1536">
        <f t="shared" si="30"/>
        <v>517</v>
      </c>
      <c r="E517" s="844" t="s">
        <v>571</v>
      </c>
      <c r="F517" s="459"/>
      <c r="G517" s="459"/>
      <c r="H517" s="80">
        <v>-4493</v>
      </c>
      <c r="I517" s="473">
        <v>-3700</v>
      </c>
      <c r="J517" s="473">
        <v>-4714</v>
      </c>
      <c r="K517" s="792">
        <v>-10824</v>
      </c>
      <c r="L517" s="1052">
        <v>-6331</v>
      </c>
      <c r="M517" s="1052">
        <v>-2608</v>
      </c>
    </row>
    <row r="518" spans="1:13">
      <c r="A518" s="1536">
        <f t="shared" si="30"/>
        <v>518</v>
      </c>
      <c r="E518" s="748" t="s">
        <v>572</v>
      </c>
      <c r="F518" s="459"/>
      <c r="G518" s="459"/>
      <c r="H518" s="80">
        <v>144495</v>
      </c>
      <c r="I518" s="473">
        <v>333</v>
      </c>
      <c r="J518" s="473">
        <v>-7360</v>
      </c>
      <c r="K518" s="792">
        <v>150356</v>
      </c>
      <c r="L518" s="1052">
        <v>5861</v>
      </c>
      <c r="M518" s="1052">
        <v>5559</v>
      </c>
    </row>
    <row r="519" spans="1:13">
      <c r="A519" s="1536">
        <f t="shared" si="30"/>
        <v>519</v>
      </c>
      <c r="E519" s="748" t="s">
        <v>573</v>
      </c>
      <c r="F519" s="459"/>
      <c r="G519" s="459"/>
      <c r="H519" s="80">
        <v>11933</v>
      </c>
      <c r="I519" s="473">
        <v>-26010</v>
      </c>
      <c r="J519" s="473">
        <v>-34617</v>
      </c>
      <c r="K519" s="792">
        <v>-36903</v>
      </c>
      <c r="L519" s="1052">
        <v>-48836</v>
      </c>
      <c r="M519" s="1052">
        <v>22167</v>
      </c>
    </row>
    <row r="520" spans="1:13">
      <c r="A520" s="1536">
        <f t="shared" ref="A520:A548" si="31">A519+1</f>
        <v>520</v>
      </c>
      <c r="E520" s="844" t="s">
        <v>574</v>
      </c>
      <c r="F520" s="459"/>
      <c r="G520" s="459"/>
      <c r="H520" s="80">
        <v>-14549</v>
      </c>
      <c r="I520" s="473">
        <v>-22452</v>
      </c>
      <c r="J520" s="473">
        <v>-20762</v>
      </c>
      <c r="K520" s="792">
        <v>-30020</v>
      </c>
      <c r="L520" s="1052">
        <v>-15471</v>
      </c>
      <c r="M520" s="1052">
        <v>18323</v>
      </c>
    </row>
    <row r="521" spans="1:13">
      <c r="A521" s="1536">
        <f t="shared" si="31"/>
        <v>521</v>
      </c>
      <c r="E521" s="1054" t="s">
        <v>575</v>
      </c>
      <c r="F521" s="461"/>
      <c r="G521" s="461"/>
      <c r="H521" s="89">
        <v>26482</v>
      </c>
      <c r="I521" s="474">
        <v>-3558</v>
      </c>
      <c r="J521" s="474">
        <v>-13855</v>
      </c>
      <c r="K521" s="794">
        <v>-6883</v>
      </c>
      <c r="L521" s="1055">
        <v>-33365</v>
      </c>
      <c r="M521" s="1055">
        <v>-6883</v>
      </c>
    </row>
    <row r="522" spans="1:13">
      <c r="A522" s="1536">
        <f t="shared" si="31"/>
        <v>522</v>
      </c>
      <c r="E522" s="657" t="s">
        <v>1031</v>
      </c>
      <c r="F522" s="1056"/>
      <c r="H522" s="83"/>
      <c r="I522" s="475"/>
      <c r="J522" s="475"/>
      <c r="K522" s="996"/>
      <c r="L522" s="1057"/>
      <c r="M522" s="1057"/>
    </row>
    <row r="523" spans="1:13">
      <c r="A523" s="1536">
        <f t="shared" si="31"/>
        <v>523</v>
      </c>
      <c r="E523" s="1050" t="s">
        <v>810</v>
      </c>
      <c r="F523" s="457"/>
      <c r="G523" s="457"/>
      <c r="H523" s="86">
        <v>2416043</v>
      </c>
      <c r="I523" s="471">
        <v>75364</v>
      </c>
      <c r="J523" s="471">
        <v>35579</v>
      </c>
      <c r="K523" s="790">
        <v>2499150</v>
      </c>
      <c r="L523" s="1051">
        <v>83107</v>
      </c>
      <c r="M523" s="1051">
        <v>15092</v>
      </c>
    </row>
    <row r="524" spans="1:13">
      <c r="A524" s="1536">
        <f t="shared" si="31"/>
        <v>524</v>
      </c>
      <c r="E524" s="830" t="s">
        <v>757</v>
      </c>
      <c r="F524" s="459"/>
      <c r="G524" s="459"/>
      <c r="H524" s="80">
        <v>8635</v>
      </c>
      <c r="I524" s="473">
        <v>795</v>
      </c>
      <c r="J524" s="473">
        <v>724</v>
      </c>
      <c r="K524" s="792">
        <v>9385</v>
      </c>
      <c r="L524" s="1052">
        <v>750</v>
      </c>
      <c r="M524" s="1052">
        <v>-812</v>
      </c>
    </row>
    <row r="525" spans="1:13">
      <c r="A525" s="1536">
        <f t="shared" si="31"/>
        <v>525</v>
      </c>
      <c r="E525" s="830" t="s">
        <v>566</v>
      </c>
      <c r="F525" s="459"/>
      <c r="G525" s="459"/>
      <c r="H525" s="80">
        <v>2407408</v>
      </c>
      <c r="I525" s="473">
        <v>74569</v>
      </c>
      <c r="J525" s="473">
        <v>34855</v>
      </c>
      <c r="K525" s="792">
        <v>2489765</v>
      </c>
      <c r="L525" s="1052">
        <v>82357</v>
      </c>
      <c r="M525" s="1052">
        <v>15904</v>
      </c>
    </row>
    <row r="526" spans="1:13">
      <c r="A526" s="1536">
        <f t="shared" si="31"/>
        <v>526</v>
      </c>
      <c r="E526" s="1053" t="s">
        <v>567</v>
      </c>
      <c r="F526" s="459"/>
      <c r="G526" s="459"/>
      <c r="H526" s="80">
        <v>1053666</v>
      </c>
      <c r="I526" s="473">
        <v>24507</v>
      </c>
      <c r="J526" s="473">
        <v>20522</v>
      </c>
      <c r="K526" s="792">
        <v>1095047</v>
      </c>
      <c r="L526" s="1052">
        <v>41381</v>
      </c>
      <c r="M526" s="1052">
        <v>-14927</v>
      </c>
    </row>
    <row r="527" spans="1:13">
      <c r="A527" s="1536">
        <f t="shared" si="31"/>
        <v>527</v>
      </c>
      <c r="E527" s="844" t="s">
        <v>568</v>
      </c>
      <c r="F527" s="459"/>
      <c r="G527" s="459"/>
      <c r="H527" s="80">
        <v>163322</v>
      </c>
      <c r="I527" s="473">
        <v>-23685</v>
      </c>
      <c r="J527" s="473">
        <v>20693</v>
      </c>
      <c r="K527" s="792">
        <v>284857</v>
      </c>
      <c r="L527" s="1052">
        <v>121535</v>
      </c>
      <c r="M527" s="1052">
        <v>54455</v>
      </c>
    </row>
    <row r="528" spans="1:13">
      <c r="A528" s="1536">
        <f t="shared" si="31"/>
        <v>528</v>
      </c>
      <c r="E528" s="844" t="s">
        <v>569</v>
      </c>
      <c r="F528" s="459"/>
      <c r="G528" s="459"/>
      <c r="H528" s="80">
        <v>365453</v>
      </c>
      <c r="I528" s="473">
        <v>-8738</v>
      </c>
      <c r="J528" s="473">
        <v>-19819</v>
      </c>
      <c r="K528" s="792">
        <v>308074</v>
      </c>
      <c r="L528" s="1052">
        <v>-57379</v>
      </c>
      <c r="M528" s="1052">
        <v>-39244</v>
      </c>
    </row>
    <row r="529" spans="1:13">
      <c r="A529" s="1536">
        <f t="shared" si="31"/>
        <v>529</v>
      </c>
      <c r="E529" s="844" t="s">
        <v>570</v>
      </c>
      <c r="F529" s="459"/>
      <c r="G529" s="459"/>
      <c r="H529" s="80" t="s">
        <v>1381</v>
      </c>
      <c r="I529" s="473" t="s">
        <v>1381</v>
      </c>
      <c r="J529" s="473" t="s">
        <v>1381</v>
      </c>
      <c r="K529" s="792" t="s">
        <v>1381</v>
      </c>
      <c r="L529" s="1052" t="s">
        <v>1381</v>
      </c>
      <c r="M529" s="1052" t="s">
        <v>1381</v>
      </c>
    </row>
    <row r="530" spans="1:13">
      <c r="A530" s="1536">
        <f t="shared" si="31"/>
        <v>530</v>
      </c>
      <c r="E530" s="844" t="s">
        <v>571</v>
      </c>
      <c r="F530" s="459"/>
      <c r="G530" s="459"/>
      <c r="H530" s="80">
        <v>524889</v>
      </c>
      <c r="I530" s="473">
        <v>56931</v>
      </c>
      <c r="J530" s="473">
        <v>19648</v>
      </c>
      <c r="K530" s="792">
        <v>502114</v>
      </c>
      <c r="L530" s="1052">
        <v>-22775</v>
      </c>
      <c r="M530" s="1052">
        <v>-30138</v>
      </c>
    </row>
    <row r="531" spans="1:13">
      <c r="A531" s="1536">
        <f t="shared" si="31"/>
        <v>531</v>
      </c>
      <c r="E531" s="748" t="s">
        <v>572</v>
      </c>
      <c r="F531" s="459"/>
      <c r="G531" s="459"/>
      <c r="H531" s="80">
        <v>233737</v>
      </c>
      <c r="I531" s="473">
        <v>-5731</v>
      </c>
      <c r="J531" s="473">
        <v>-9402</v>
      </c>
      <c r="K531" s="792">
        <v>235525</v>
      </c>
      <c r="L531" s="1052">
        <v>1788</v>
      </c>
      <c r="M531" s="1052">
        <v>3627</v>
      </c>
    </row>
    <row r="532" spans="1:13">
      <c r="A532" s="1536">
        <f t="shared" si="31"/>
        <v>532</v>
      </c>
      <c r="E532" s="748" t="s">
        <v>573</v>
      </c>
      <c r="F532" s="459"/>
      <c r="G532" s="459"/>
      <c r="H532" s="80">
        <v>1120002</v>
      </c>
      <c r="I532" s="473">
        <v>55791</v>
      </c>
      <c r="J532" s="473">
        <v>23734</v>
      </c>
      <c r="K532" s="792">
        <v>1159191</v>
      </c>
      <c r="L532" s="1052">
        <v>39189</v>
      </c>
      <c r="M532" s="1052">
        <v>27204</v>
      </c>
    </row>
    <row r="533" spans="1:13" s="1161" customFormat="1">
      <c r="A533" s="1536">
        <f t="shared" si="31"/>
        <v>533</v>
      </c>
      <c r="B533" s="3"/>
      <c r="C533" s="3"/>
      <c r="D533" s="1065"/>
      <c r="E533" s="844" t="s">
        <v>574</v>
      </c>
      <c r="F533" s="459"/>
      <c r="G533" s="459"/>
      <c r="H533" s="80">
        <v>533955</v>
      </c>
      <c r="I533" s="473">
        <v>13323</v>
      </c>
      <c r="J533" s="473">
        <v>5792</v>
      </c>
      <c r="K533" s="792">
        <v>594466</v>
      </c>
      <c r="L533" s="1052">
        <v>60511</v>
      </c>
      <c r="M533" s="1052">
        <v>20425</v>
      </c>
    </row>
    <row r="534" spans="1:13" s="412" customFormat="1" ht="20.25" customHeight="1">
      <c r="A534" s="1536">
        <f t="shared" si="31"/>
        <v>534</v>
      </c>
      <c r="B534" s="1158"/>
      <c r="C534" s="3"/>
      <c r="D534" s="1065"/>
      <c r="E534" s="1054" t="s">
        <v>575</v>
      </c>
      <c r="F534" s="461"/>
      <c r="G534" s="461"/>
      <c r="H534" s="89">
        <v>586047</v>
      </c>
      <c r="I534" s="474">
        <v>42468</v>
      </c>
      <c r="J534" s="474">
        <v>17942</v>
      </c>
      <c r="K534" s="794">
        <v>564725</v>
      </c>
      <c r="L534" s="1055">
        <v>-21322</v>
      </c>
      <c r="M534" s="1055">
        <v>564725</v>
      </c>
    </row>
    <row r="535" spans="1:13" ht="16.5">
      <c r="A535" s="1536">
        <f t="shared" si="31"/>
        <v>535</v>
      </c>
      <c r="B535" s="413"/>
    </row>
    <row r="536" spans="1:13">
      <c r="A536" s="1536">
        <f t="shared" si="31"/>
        <v>536</v>
      </c>
      <c r="C536" s="1158"/>
      <c r="D536" s="1159"/>
      <c r="E536" s="1160"/>
      <c r="F536" s="1160"/>
      <c r="G536" s="1160"/>
      <c r="H536" s="1161"/>
      <c r="I536" s="1161"/>
      <c r="J536" s="1161"/>
      <c r="K536" s="1161"/>
      <c r="L536" s="1161"/>
      <c r="M536" s="1161"/>
    </row>
    <row r="537" spans="1:13" ht="20.25" customHeight="1" thickBot="1">
      <c r="A537" s="1536">
        <f t="shared" si="31"/>
        <v>537</v>
      </c>
      <c r="C537" s="413"/>
      <c r="D537" s="1103">
        <f>D493+1</f>
        <v>19</v>
      </c>
      <c r="E537" s="1093" t="s">
        <v>1049</v>
      </c>
      <c r="F537" s="1104"/>
      <c r="G537" s="1104"/>
      <c r="H537" s="1107"/>
      <c r="I537" s="1105"/>
      <c r="J537" s="1105"/>
      <c r="K537" s="1105"/>
      <c r="L537" s="1105"/>
      <c r="M537" s="1094"/>
    </row>
    <row r="538" spans="1:13">
      <c r="A538" s="1536">
        <f t="shared" si="31"/>
        <v>538</v>
      </c>
      <c r="E538" s="432"/>
      <c r="F538" s="432"/>
      <c r="G538" s="432"/>
      <c r="H538" s="933"/>
      <c r="I538" s="933"/>
      <c r="J538" s="987">
        <v>202203</v>
      </c>
      <c r="K538" s="1108"/>
      <c r="L538" s="1109"/>
      <c r="M538" s="1110">
        <v>202303</v>
      </c>
    </row>
    <row r="539" spans="1:13">
      <c r="A539" s="1536">
        <f t="shared" si="31"/>
        <v>539</v>
      </c>
      <c r="H539" s="493"/>
      <c r="I539" s="493"/>
      <c r="J539" s="989" t="s">
        <v>1412</v>
      </c>
      <c r="K539" s="1111"/>
      <c r="L539" s="1112"/>
      <c r="M539" s="1113" t="s">
        <v>1380</v>
      </c>
    </row>
    <row r="540" spans="1:13">
      <c r="A540" s="1536">
        <f t="shared" si="31"/>
        <v>540</v>
      </c>
      <c r="E540" s="1058" t="s">
        <v>1032</v>
      </c>
      <c r="F540" s="457"/>
      <c r="G540" s="457"/>
      <c r="H540" s="64"/>
      <c r="I540" s="64"/>
      <c r="J540" s="476" t="s">
        <v>1381</v>
      </c>
      <c r="K540" s="973"/>
      <c r="L540" s="973"/>
      <c r="M540" s="1059" t="s">
        <v>1381</v>
      </c>
    </row>
    <row r="541" spans="1:13">
      <c r="A541" s="1536">
        <f t="shared" si="31"/>
        <v>541</v>
      </c>
      <c r="E541" s="636" t="s">
        <v>1033</v>
      </c>
      <c r="F541" s="459"/>
      <c r="G541" s="459"/>
      <c r="H541" s="66"/>
      <c r="I541" s="66"/>
      <c r="J541" s="477" t="s">
        <v>1381</v>
      </c>
      <c r="K541" s="974"/>
      <c r="L541" s="974"/>
      <c r="M541" s="1060" t="s">
        <v>1381</v>
      </c>
    </row>
    <row r="542" spans="1:13">
      <c r="A542" s="1536">
        <f t="shared" si="31"/>
        <v>542</v>
      </c>
      <c r="E542" s="1061" t="s">
        <v>1034</v>
      </c>
      <c r="F542" s="461"/>
      <c r="G542" s="461"/>
      <c r="H542" s="68"/>
      <c r="I542" s="68"/>
      <c r="J542" s="478" t="s">
        <v>1381</v>
      </c>
      <c r="K542" s="975"/>
      <c r="L542" s="975"/>
      <c r="M542" s="1062" t="s">
        <v>1381</v>
      </c>
    </row>
    <row r="543" spans="1:13">
      <c r="A543" s="1536">
        <f t="shared" si="31"/>
        <v>543</v>
      </c>
      <c r="E543" s="1058" t="s">
        <v>1035</v>
      </c>
      <c r="F543" s="457"/>
      <c r="G543" s="457"/>
      <c r="H543" s="64"/>
      <c r="I543" s="64"/>
      <c r="J543" s="476" t="s">
        <v>1407</v>
      </c>
      <c r="K543" s="973"/>
      <c r="L543" s="973"/>
      <c r="M543" s="1059" t="s">
        <v>1407</v>
      </c>
    </row>
    <row r="544" spans="1:13">
      <c r="A544" s="1536">
        <f t="shared" si="31"/>
        <v>544</v>
      </c>
      <c r="E544" s="636" t="s">
        <v>1036</v>
      </c>
      <c r="F544" s="459"/>
      <c r="G544" s="459"/>
      <c r="H544" s="66"/>
      <c r="I544" s="66"/>
      <c r="J544" s="477" t="s">
        <v>1408</v>
      </c>
      <c r="K544" s="974"/>
      <c r="L544" s="974"/>
      <c r="M544" s="1060" t="s">
        <v>1408</v>
      </c>
    </row>
    <row r="545" spans="1:13">
      <c r="A545" s="1536">
        <f t="shared" si="31"/>
        <v>545</v>
      </c>
      <c r="E545" s="1061" t="s">
        <v>1037</v>
      </c>
      <c r="F545" s="461"/>
      <c r="G545" s="461"/>
      <c r="H545" s="68"/>
      <c r="I545" s="68"/>
      <c r="J545" s="478" t="s">
        <v>1409</v>
      </c>
      <c r="K545" s="975"/>
      <c r="L545" s="975"/>
      <c r="M545" s="1062" t="s">
        <v>1409</v>
      </c>
    </row>
    <row r="546" spans="1:13">
      <c r="A546" s="1536">
        <f t="shared" si="31"/>
        <v>546</v>
      </c>
      <c r="E546" s="1058" t="s">
        <v>1038</v>
      </c>
      <c r="F546" s="457"/>
      <c r="G546" s="457"/>
      <c r="H546" s="64"/>
      <c r="I546" s="64"/>
      <c r="J546" s="476" t="s">
        <v>1410</v>
      </c>
      <c r="K546" s="973"/>
      <c r="L546" s="973"/>
      <c r="M546" s="1059" t="s">
        <v>1410</v>
      </c>
    </row>
    <row r="547" spans="1:13">
      <c r="A547" s="1536">
        <f t="shared" si="31"/>
        <v>547</v>
      </c>
      <c r="E547" s="636" t="s">
        <v>1039</v>
      </c>
      <c r="F547" s="459"/>
      <c r="G547" s="459"/>
      <c r="H547" s="66"/>
      <c r="I547" s="66"/>
      <c r="J547" s="477" t="s">
        <v>1411</v>
      </c>
      <c r="K547" s="974"/>
      <c r="L547" s="974"/>
      <c r="M547" s="1060" t="s">
        <v>1411</v>
      </c>
    </row>
    <row r="548" spans="1:13">
      <c r="A548" s="1536">
        <f t="shared" si="31"/>
        <v>548</v>
      </c>
      <c r="E548" s="1061" t="s">
        <v>1040</v>
      </c>
      <c r="F548" s="461"/>
      <c r="G548" s="461"/>
      <c r="H548" s="68"/>
      <c r="I548" s="68"/>
      <c r="J548" s="478" t="s">
        <v>1409</v>
      </c>
      <c r="K548" s="975"/>
      <c r="L548" s="975"/>
      <c r="M548" s="1062" t="s">
        <v>1409</v>
      </c>
    </row>
  </sheetData>
  <mergeCells count="60">
    <mergeCell ref="B1:C1"/>
    <mergeCell ref="E1:E2"/>
    <mergeCell ref="B2:C2"/>
    <mergeCell ref="E4:M4"/>
    <mergeCell ref="G127:G128"/>
    <mergeCell ref="H127:H128"/>
    <mergeCell ref="I127:I128"/>
    <mergeCell ref="J127:J128"/>
    <mergeCell ref="K127:K128"/>
    <mergeCell ref="L127:L128"/>
    <mergeCell ref="M127:M128"/>
    <mergeCell ref="E132:F132"/>
    <mergeCell ref="E133:F133"/>
    <mergeCell ref="G136:G137"/>
    <mergeCell ref="H136:H137"/>
    <mergeCell ref="I136:I137"/>
    <mergeCell ref="J136:J137"/>
    <mergeCell ref="K136:K137"/>
    <mergeCell ref="L136:L137"/>
    <mergeCell ref="M136:M137"/>
    <mergeCell ref="E141:F141"/>
    <mergeCell ref="E142:F142"/>
    <mergeCell ref="F162:F163"/>
    <mergeCell ref="G162:G163"/>
    <mergeCell ref="H162:H163"/>
    <mergeCell ref="J162:J163"/>
    <mergeCell ref="K162:K163"/>
    <mergeCell ref="L162:L163"/>
    <mergeCell ref="M162:M163"/>
    <mergeCell ref="F171:F172"/>
    <mergeCell ref="G171:G172"/>
    <mergeCell ref="H171:H172"/>
    <mergeCell ref="I171:I172"/>
    <mergeCell ref="J171:J172"/>
    <mergeCell ref="K171:K172"/>
    <mergeCell ref="I162:I163"/>
    <mergeCell ref="L171:L172"/>
    <mergeCell ref="M171:M172"/>
    <mergeCell ref="E345:F345"/>
    <mergeCell ref="L276:L277"/>
    <mergeCell ref="M276:M277"/>
    <mergeCell ref="E298:E305"/>
    <mergeCell ref="E306:E313"/>
    <mergeCell ref="E314:F314"/>
    <mergeCell ref="E321:E332"/>
    <mergeCell ref="F276:F277"/>
    <mergeCell ref="G276:G277"/>
    <mergeCell ref="H276:H277"/>
    <mergeCell ref="I276:I277"/>
    <mergeCell ref="J276:J277"/>
    <mergeCell ref="K276:K277"/>
    <mergeCell ref="K263:K264"/>
    <mergeCell ref="L263:L264"/>
    <mergeCell ref="M263:M264"/>
    <mergeCell ref="E333:E344"/>
    <mergeCell ref="F263:F264"/>
    <mergeCell ref="G263:G264"/>
    <mergeCell ref="H263:H264"/>
    <mergeCell ref="I263:I264"/>
    <mergeCell ref="J263:J264"/>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80793-11BE-418F-8096-C07F6078B0D5}">
  <sheetPr>
    <tabColor rgb="FF7030A0"/>
  </sheetPr>
  <dimension ref="A1:Q633"/>
  <sheetViews>
    <sheetView showGridLines="0" workbookViewId="0">
      <pane ySplit="4" topLeftCell="A5" activePane="bottomLeft" state="frozen"/>
      <selection pane="bottomLeft"/>
    </sheetView>
  </sheetViews>
  <sheetFormatPr defaultColWidth="8" defaultRowHeight="12"/>
  <cols>
    <col min="1" max="1" width="3.375" style="1276" customWidth="1"/>
    <col min="2" max="2" width="4.75" style="1276" customWidth="1"/>
    <col min="3" max="3" width="5" style="1276" customWidth="1"/>
    <col min="4" max="4" width="3.375" style="1276" customWidth="1"/>
    <col min="5" max="5" width="4.5" style="1276" bestFit="1" customWidth="1"/>
    <col min="6" max="6" width="12.25" style="1276" bestFit="1" customWidth="1"/>
    <col min="7" max="7" width="7.5" style="1286" bestFit="1" customWidth="1"/>
    <col min="8" max="8" width="6" style="1286" bestFit="1" customWidth="1"/>
    <col min="9" max="9" width="1" style="1483" customWidth="1"/>
    <col min="10" max="10" width="2.375" style="1483" customWidth="1"/>
    <col min="11" max="11" width="38.875" style="1286" bestFit="1" customWidth="1"/>
    <col min="12" max="12" width="2.375" style="1286" customWidth="1"/>
    <col min="13" max="13" width="18.875" style="1276" bestFit="1" customWidth="1"/>
    <col min="14" max="15" width="14.75" style="1276" customWidth="1"/>
    <col min="16" max="16384" width="8" style="1276"/>
  </cols>
  <sheetData>
    <row r="1" spans="1:15" s="929" customFormat="1" ht="20.25" customHeight="1">
      <c r="A1" s="1275">
        <v>1</v>
      </c>
      <c r="B1" s="1552" t="s">
        <v>0</v>
      </c>
      <c r="C1" s="1552"/>
      <c r="D1" s="1276"/>
      <c r="E1" s="1545" t="s">
        <v>2</v>
      </c>
      <c r="F1" s="1546" t="s">
        <v>3</v>
      </c>
      <c r="G1" s="1658" t="s">
        <v>4</v>
      </c>
      <c r="H1" s="1659"/>
      <c r="I1" s="1659"/>
      <c r="J1" s="1659"/>
      <c r="K1" s="1547" t="s">
        <v>1342</v>
      </c>
      <c r="L1" s="1548"/>
      <c r="M1" s="1278" t="s">
        <v>1060</v>
      </c>
      <c r="N1" s="1279" t="s">
        <v>1061</v>
      </c>
      <c r="O1" s="1277"/>
    </row>
    <row r="2" spans="1:15" s="929" customFormat="1" ht="15.75" customHeight="1">
      <c r="A2" s="1280">
        <v>2</v>
      </c>
      <c r="B2" s="1552" t="s">
        <v>1379</v>
      </c>
      <c r="C2" s="1552"/>
      <c r="E2" s="1549">
        <v>17</v>
      </c>
      <c r="F2" s="1281"/>
      <c r="G2" s="1535"/>
      <c r="H2" s="1535"/>
      <c r="I2" s="1535"/>
      <c r="J2" s="1661"/>
      <c r="K2" s="1550" t="s">
        <v>1062</v>
      </c>
      <c r="L2" s="1551"/>
      <c r="M2" s="1282">
        <v>202203</v>
      </c>
      <c r="N2" s="1283">
        <v>202303</v>
      </c>
      <c r="O2" s="1284" t="s">
        <v>52</v>
      </c>
    </row>
    <row r="3" spans="1:15" s="929" customFormat="1" ht="12.75" customHeight="1">
      <c r="A3" s="1280">
        <v>3</v>
      </c>
      <c r="B3" s="1280"/>
      <c r="C3" s="546"/>
      <c r="D3" s="546"/>
      <c r="E3" s="1285"/>
      <c r="F3" s="1285"/>
      <c r="G3" s="1286"/>
      <c r="H3" s="1277"/>
      <c r="I3" s="1287"/>
      <c r="J3" s="1288"/>
      <c r="K3" s="1289"/>
      <c r="L3" s="1290"/>
      <c r="M3" s="1282" t="s">
        <v>1412</v>
      </c>
      <c r="N3" s="1283" t="s">
        <v>1380</v>
      </c>
      <c r="O3" s="1284"/>
    </row>
    <row r="4" spans="1:15">
      <c r="A4" s="1280">
        <v>4</v>
      </c>
      <c r="B4" s="1280"/>
      <c r="E4" s="929" t="s">
        <v>1063</v>
      </c>
      <c r="F4" s="929" t="s">
        <v>1064</v>
      </c>
      <c r="G4" s="929" t="s">
        <v>1065</v>
      </c>
      <c r="H4" s="1291" t="s">
        <v>1066</v>
      </c>
      <c r="I4" s="1292"/>
      <c r="J4" s="1293"/>
      <c r="L4" s="1277"/>
      <c r="M4" s="1294" t="s">
        <v>251</v>
      </c>
      <c r="N4" s="1295" t="s">
        <v>248</v>
      </c>
      <c r="O4" s="1295" t="s">
        <v>1067</v>
      </c>
    </row>
    <row r="5" spans="1:15">
      <c r="A5" s="1280">
        <v>5</v>
      </c>
      <c r="E5" s="1280" t="s">
        <v>79</v>
      </c>
      <c r="F5" s="1276" t="s">
        <v>79</v>
      </c>
      <c r="G5" s="1276" t="s">
        <v>79</v>
      </c>
      <c r="H5" s="1276" t="s">
        <v>79</v>
      </c>
      <c r="I5" s="1296"/>
      <c r="J5" s="1293"/>
      <c r="L5" s="1277"/>
      <c r="M5" s="1297" t="s">
        <v>79</v>
      </c>
    </row>
    <row r="6" spans="1:15" ht="14.25">
      <c r="A6" s="1280">
        <v>6</v>
      </c>
      <c r="E6" s="1280" t="s">
        <v>79</v>
      </c>
      <c r="F6" s="1276" t="s">
        <v>79</v>
      </c>
      <c r="G6" s="1276" t="s">
        <v>79</v>
      </c>
      <c r="H6" s="1276" t="s">
        <v>79</v>
      </c>
      <c r="I6" s="1298"/>
      <c r="J6" s="1298" t="s">
        <v>1068</v>
      </c>
      <c r="K6" s="1299"/>
      <c r="L6" s="1277"/>
      <c r="M6" s="1300" t="s">
        <v>79</v>
      </c>
    </row>
    <row r="7" spans="1:15">
      <c r="A7" s="1280">
        <v>7</v>
      </c>
      <c r="E7" s="1280" t="s">
        <v>79</v>
      </c>
      <c r="F7" s="929" t="s">
        <v>79</v>
      </c>
      <c r="G7" s="1291" t="s">
        <v>79</v>
      </c>
      <c r="H7" s="929" t="s">
        <v>79</v>
      </c>
      <c r="I7" s="1296"/>
      <c r="J7" s="1293" t="s">
        <v>79</v>
      </c>
      <c r="K7" s="1301" t="s">
        <v>1069</v>
      </c>
      <c r="L7" s="929"/>
      <c r="M7" s="929" t="s">
        <v>79</v>
      </c>
    </row>
    <row r="8" spans="1:15">
      <c r="A8" s="1280">
        <v>8</v>
      </c>
      <c r="E8" s="1302"/>
      <c r="F8" s="1303" t="s">
        <v>1070</v>
      </c>
      <c r="G8" s="1303" t="s">
        <v>1071</v>
      </c>
      <c r="H8" s="1303" t="s">
        <v>270</v>
      </c>
      <c r="I8" s="1296"/>
      <c r="J8" s="1293" t="s">
        <v>79</v>
      </c>
      <c r="K8" s="781" t="s">
        <v>804</v>
      </c>
      <c r="L8" s="1304"/>
      <c r="M8" s="1305">
        <v>4197816</v>
      </c>
      <c r="N8" s="1306">
        <v>4061582</v>
      </c>
      <c r="O8" s="1307">
        <f>IF(SUM(N8)-SUM(M8)=0,"- ",SUM(N8)-SUM(M8))</f>
        <v>-136234</v>
      </c>
    </row>
    <row r="9" spans="1:15">
      <c r="A9" s="1280">
        <v>9</v>
      </c>
      <c r="E9" s="1302"/>
      <c r="F9" s="1308" t="s">
        <v>1070</v>
      </c>
      <c r="G9" s="1308" t="s">
        <v>1071</v>
      </c>
      <c r="H9" s="1308" t="s">
        <v>270</v>
      </c>
      <c r="I9" s="1296"/>
      <c r="J9" s="1293" t="s">
        <v>79</v>
      </c>
      <c r="K9" s="693" t="s">
        <v>1072</v>
      </c>
      <c r="L9" s="1304"/>
      <c r="M9" s="1309">
        <v>78492</v>
      </c>
      <c r="N9" s="1310">
        <v>88047</v>
      </c>
      <c r="O9" s="1311">
        <f t="shared" ref="O9:O72" si="0">IF(SUM(N9)-SUM(M9)=0,"- ",SUM(N9)-SUM(M9))</f>
        <v>9555</v>
      </c>
    </row>
    <row r="10" spans="1:15">
      <c r="A10" s="1280">
        <v>10</v>
      </c>
      <c r="E10" s="1302"/>
      <c r="F10" s="1308" t="s">
        <v>1070</v>
      </c>
      <c r="G10" s="1308" t="s">
        <v>1071</v>
      </c>
      <c r="H10" s="1308" t="s">
        <v>270</v>
      </c>
      <c r="I10" s="1296"/>
      <c r="J10" s="1293" t="s">
        <v>79</v>
      </c>
      <c r="K10" s="693" t="s">
        <v>1073</v>
      </c>
      <c r="L10" s="1304"/>
      <c r="M10" s="1309">
        <v>4119323</v>
      </c>
      <c r="N10" s="1310">
        <v>3973534</v>
      </c>
      <c r="O10" s="1311">
        <f t="shared" si="0"/>
        <v>-145789</v>
      </c>
    </row>
    <row r="11" spans="1:15">
      <c r="A11" s="1280">
        <v>11</v>
      </c>
      <c r="E11" s="1302"/>
      <c r="F11" s="1308" t="s">
        <v>1070</v>
      </c>
      <c r="G11" s="1308" t="s">
        <v>1071</v>
      </c>
      <c r="H11" s="1308" t="s">
        <v>270</v>
      </c>
      <c r="I11" s="1296"/>
      <c r="J11" s="1293" t="s">
        <v>79</v>
      </c>
      <c r="K11" s="559" t="s">
        <v>1074</v>
      </c>
      <c r="L11" s="1304"/>
      <c r="M11" s="1304">
        <v>152070</v>
      </c>
      <c r="N11" s="1312">
        <v>335089</v>
      </c>
      <c r="O11" s="1313">
        <f t="shared" si="0"/>
        <v>183019</v>
      </c>
    </row>
    <row r="12" spans="1:15">
      <c r="A12" s="1280">
        <v>12</v>
      </c>
      <c r="E12" s="1302"/>
      <c r="F12" s="1308" t="s">
        <v>1070</v>
      </c>
      <c r="G12" s="1308" t="s">
        <v>1071</v>
      </c>
      <c r="H12" s="1308" t="s">
        <v>270</v>
      </c>
      <c r="I12" s="1296"/>
      <c r="J12" s="1293" t="s">
        <v>79</v>
      </c>
      <c r="K12" s="559" t="s">
        <v>751</v>
      </c>
      <c r="L12" s="1314"/>
      <c r="M12" s="1315">
        <v>14999</v>
      </c>
      <c r="N12" s="1316">
        <v>17999</v>
      </c>
      <c r="O12" s="1311">
        <f t="shared" si="0"/>
        <v>3000</v>
      </c>
    </row>
    <row r="13" spans="1:15">
      <c r="A13" s="1280">
        <v>13</v>
      </c>
      <c r="E13" s="1302"/>
      <c r="F13" s="1308" t="s">
        <v>1070</v>
      </c>
      <c r="G13" s="1308" t="s">
        <v>1071</v>
      </c>
      <c r="H13" s="1308" t="s">
        <v>270</v>
      </c>
      <c r="I13" s="1296"/>
      <c r="J13" s="1293" t="s">
        <v>79</v>
      </c>
      <c r="K13" s="559" t="s">
        <v>752</v>
      </c>
      <c r="L13" s="1304"/>
      <c r="M13" s="1304" t="s">
        <v>1381</v>
      </c>
      <c r="N13" s="1312">
        <v>5446</v>
      </c>
      <c r="O13" s="1313">
        <f t="shared" si="0"/>
        <v>5446</v>
      </c>
    </row>
    <row r="14" spans="1:15">
      <c r="A14" s="1280">
        <v>14</v>
      </c>
      <c r="E14" s="1302"/>
      <c r="F14" s="1308" t="s">
        <v>1070</v>
      </c>
      <c r="G14" s="1308" t="s">
        <v>1071</v>
      </c>
      <c r="H14" s="1308" t="s">
        <v>270</v>
      </c>
      <c r="I14" s="1296"/>
      <c r="J14" s="1293" t="s">
        <v>79</v>
      </c>
      <c r="K14" s="559" t="s">
        <v>1075</v>
      </c>
      <c r="L14" s="1304"/>
      <c r="M14" s="1309" t="s">
        <v>1381</v>
      </c>
      <c r="N14" s="1310" t="s">
        <v>1381</v>
      </c>
      <c r="O14" s="1311" t="str">
        <f t="shared" si="0"/>
        <v xml:space="preserve">- </v>
      </c>
    </row>
    <row r="15" spans="1:15">
      <c r="A15" s="1280">
        <v>15</v>
      </c>
      <c r="E15" s="1302"/>
      <c r="F15" s="1308" t="s">
        <v>1070</v>
      </c>
      <c r="G15" s="1308" t="s">
        <v>1071</v>
      </c>
      <c r="H15" s="1308" t="s">
        <v>270</v>
      </c>
      <c r="I15" s="1296"/>
      <c r="J15" s="1293" t="s">
        <v>79</v>
      </c>
      <c r="K15" s="1317" t="s">
        <v>754</v>
      </c>
      <c r="L15" s="1304"/>
      <c r="M15" s="1318">
        <v>10400</v>
      </c>
      <c r="N15" s="1319">
        <v>10982</v>
      </c>
      <c r="O15" s="1320">
        <f t="shared" si="0"/>
        <v>582</v>
      </c>
    </row>
    <row r="16" spans="1:15">
      <c r="A16" s="1280">
        <v>16</v>
      </c>
      <c r="E16" s="1302"/>
      <c r="F16" s="1308" t="s">
        <v>1070</v>
      </c>
      <c r="G16" s="1308" t="s">
        <v>1071</v>
      </c>
      <c r="H16" s="1308" t="s">
        <v>270</v>
      </c>
      <c r="I16" s="1296"/>
      <c r="J16" s="1293" t="s">
        <v>79</v>
      </c>
      <c r="K16" s="1321" t="s">
        <v>806</v>
      </c>
      <c r="L16" s="1304"/>
      <c r="M16" s="1322">
        <v>137929</v>
      </c>
      <c r="N16" s="1323">
        <v>161660</v>
      </c>
      <c r="O16" s="1324">
        <f t="shared" si="0"/>
        <v>23731</v>
      </c>
    </row>
    <row r="17" spans="1:15">
      <c r="A17" s="1280">
        <v>17</v>
      </c>
      <c r="E17" s="1302"/>
      <c r="F17" s="1308" t="s">
        <v>1070</v>
      </c>
      <c r="G17" s="1308" t="s">
        <v>1071</v>
      </c>
      <c r="H17" s="1308" t="s">
        <v>270</v>
      </c>
      <c r="I17" s="1296"/>
      <c r="J17" s="1293" t="s">
        <v>79</v>
      </c>
      <c r="K17" s="1325" t="s">
        <v>1076</v>
      </c>
      <c r="L17" s="1304"/>
      <c r="M17" s="1326">
        <v>5622</v>
      </c>
      <c r="N17" s="1327">
        <v>7420</v>
      </c>
      <c r="O17" s="1328">
        <f t="shared" si="0"/>
        <v>1798</v>
      </c>
    </row>
    <row r="18" spans="1:15">
      <c r="A18" s="1280">
        <v>18</v>
      </c>
      <c r="E18" s="1302"/>
      <c r="F18" s="1308" t="s">
        <v>1070</v>
      </c>
      <c r="G18" s="1308" t="s">
        <v>1071</v>
      </c>
      <c r="H18" s="1308" t="s">
        <v>270</v>
      </c>
      <c r="I18" s="1296"/>
      <c r="J18" s="1293" t="s">
        <v>79</v>
      </c>
      <c r="K18" s="693" t="s">
        <v>1077</v>
      </c>
      <c r="L18" s="1304"/>
      <c r="M18" s="1309">
        <v>12</v>
      </c>
      <c r="N18" s="1310">
        <v>3</v>
      </c>
      <c r="O18" s="1311">
        <f t="shared" si="0"/>
        <v>-9</v>
      </c>
    </row>
    <row r="19" spans="1:15">
      <c r="A19" s="1280">
        <v>19</v>
      </c>
      <c r="E19" s="1302"/>
      <c r="F19" s="1308" t="s">
        <v>1070</v>
      </c>
      <c r="G19" s="1308" t="s">
        <v>1071</v>
      </c>
      <c r="H19" s="1308" t="s">
        <v>270</v>
      </c>
      <c r="I19" s="1296"/>
      <c r="J19" s="1293" t="s">
        <v>79</v>
      </c>
      <c r="K19" s="693" t="s">
        <v>1078</v>
      </c>
      <c r="L19" s="1304"/>
      <c r="M19" s="1309" t="s">
        <v>1381</v>
      </c>
      <c r="N19" s="1310" t="s">
        <v>1381</v>
      </c>
      <c r="O19" s="1311" t="str">
        <f t="shared" si="0"/>
        <v xml:space="preserve">- </v>
      </c>
    </row>
    <row r="20" spans="1:15">
      <c r="A20" s="1280">
        <v>20</v>
      </c>
      <c r="E20" s="1302"/>
      <c r="F20" s="1308" t="s">
        <v>1070</v>
      </c>
      <c r="G20" s="1308" t="s">
        <v>1071</v>
      </c>
      <c r="H20" s="1308" t="s">
        <v>270</v>
      </c>
      <c r="I20" s="1296"/>
      <c r="J20" s="1293" t="s">
        <v>79</v>
      </c>
      <c r="K20" s="693" t="s">
        <v>1079</v>
      </c>
      <c r="L20" s="1304"/>
      <c r="M20" s="1309" t="s">
        <v>1381</v>
      </c>
      <c r="N20" s="1310" t="s">
        <v>1381</v>
      </c>
      <c r="O20" s="1311" t="str">
        <f t="shared" si="0"/>
        <v xml:space="preserve">- </v>
      </c>
    </row>
    <row r="21" spans="1:15">
      <c r="A21" s="1280">
        <v>21</v>
      </c>
      <c r="E21" s="1302"/>
      <c r="F21" s="1308" t="s">
        <v>1070</v>
      </c>
      <c r="G21" s="1308" t="s">
        <v>1071</v>
      </c>
      <c r="H21" s="1308" t="s">
        <v>270</v>
      </c>
      <c r="I21" s="1296"/>
      <c r="J21" s="1293" t="s">
        <v>79</v>
      </c>
      <c r="K21" s="693" t="s">
        <v>1080</v>
      </c>
      <c r="L21" s="1304"/>
      <c r="M21" s="1329">
        <v>13474</v>
      </c>
      <c r="N21" s="1330">
        <v>16155</v>
      </c>
      <c r="O21" s="1331">
        <f t="shared" si="0"/>
        <v>2681</v>
      </c>
    </row>
    <row r="22" spans="1:15">
      <c r="A22" s="1280">
        <v>22</v>
      </c>
      <c r="E22" s="1302"/>
      <c r="F22" s="1308" t="s">
        <v>1070</v>
      </c>
      <c r="G22" s="1308" t="s">
        <v>1071</v>
      </c>
      <c r="H22" s="1308" t="s">
        <v>270</v>
      </c>
      <c r="I22" s="1296"/>
      <c r="J22" s="1293" t="s">
        <v>79</v>
      </c>
      <c r="K22" s="693" t="s">
        <v>1081</v>
      </c>
      <c r="L22" s="1304"/>
      <c r="M22" s="1326">
        <v>118818</v>
      </c>
      <c r="N22" s="1327">
        <v>138080</v>
      </c>
      <c r="O22" s="1328">
        <f t="shared" si="0"/>
        <v>19262</v>
      </c>
    </row>
    <row r="23" spans="1:15">
      <c r="A23" s="1280">
        <v>23</v>
      </c>
      <c r="E23" s="1302"/>
      <c r="F23" s="1308" t="s">
        <v>1070</v>
      </c>
      <c r="G23" s="1308" t="s">
        <v>1071</v>
      </c>
      <c r="H23" s="1308" t="s">
        <v>270</v>
      </c>
      <c r="I23" s="1296"/>
      <c r="J23" s="1293" t="s">
        <v>79</v>
      </c>
      <c r="K23" s="559" t="s">
        <v>1076</v>
      </c>
      <c r="L23" s="1304"/>
      <c r="M23" s="1309" t="s">
        <v>1381</v>
      </c>
      <c r="N23" s="1310" t="s">
        <v>1381</v>
      </c>
      <c r="O23" s="1311" t="str">
        <f t="shared" si="0"/>
        <v xml:space="preserve">- </v>
      </c>
    </row>
    <row r="24" spans="1:15">
      <c r="A24" s="1280">
        <v>24</v>
      </c>
      <c r="E24" s="1302"/>
      <c r="F24" s="1308" t="s">
        <v>1070</v>
      </c>
      <c r="G24" s="1308" t="s">
        <v>1071</v>
      </c>
      <c r="H24" s="1308" t="s">
        <v>270</v>
      </c>
      <c r="I24" s="1296"/>
      <c r="J24" s="1293" t="s">
        <v>79</v>
      </c>
      <c r="K24" s="693" t="s">
        <v>1082</v>
      </c>
      <c r="L24" s="1304"/>
      <c r="M24" s="1309" t="s">
        <v>1381</v>
      </c>
      <c r="N24" s="1310" t="s">
        <v>1381</v>
      </c>
      <c r="O24" s="1311" t="str">
        <f t="shared" si="0"/>
        <v xml:space="preserve">- </v>
      </c>
    </row>
    <row r="25" spans="1:15">
      <c r="A25" s="1280">
        <v>25</v>
      </c>
      <c r="E25" s="1302"/>
      <c r="F25" s="1308" t="s">
        <v>1070</v>
      </c>
      <c r="G25" s="1308" t="s">
        <v>1071</v>
      </c>
      <c r="H25" s="1308" t="s">
        <v>270</v>
      </c>
      <c r="I25" s="1296"/>
      <c r="J25" s="1293" t="s">
        <v>79</v>
      </c>
      <c r="K25" s="693" t="s">
        <v>1083</v>
      </c>
      <c r="L25" s="1304"/>
      <c r="M25" s="1309" t="s">
        <v>1381</v>
      </c>
      <c r="N25" s="1310" t="s">
        <v>1381</v>
      </c>
      <c r="O25" s="1311" t="str">
        <f t="shared" si="0"/>
        <v xml:space="preserve">- </v>
      </c>
    </row>
    <row r="26" spans="1:15">
      <c r="A26" s="1280">
        <v>26</v>
      </c>
      <c r="E26" s="1302"/>
      <c r="F26" s="1308" t="s">
        <v>1070</v>
      </c>
      <c r="G26" s="1308" t="s">
        <v>1071</v>
      </c>
      <c r="H26" s="1308" t="s">
        <v>270</v>
      </c>
      <c r="I26" s="1296"/>
      <c r="J26" s="1293" t="s">
        <v>79</v>
      </c>
      <c r="K26" s="1332" t="s">
        <v>1084</v>
      </c>
      <c r="L26" s="1304"/>
      <c r="M26" s="1318" t="s">
        <v>1381</v>
      </c>
      <c r="N26" s="1319" t="s">
        <v>1381</v>
      </c>
      <c r="O26" s="1320" t="str">
        <f t="shared" si="0"/>
        <v xml:space="preserve">- </v>
      </c>
    </row>
    <row r="27" spans="1:15">
      <c r="A27" s="1280">
        <v>27</v>
      </c>
      <c r="E27" s="1302"/>
      <c r="F27" s="1308" t="s">
        <v>1070</v>
      </c>
      <c r="G27" s="1308" t="s">
        <v>1071</v>
      </c>
      <c r="H27" s="1308" t="s">
        <v>270</v>
      </c>
      <c r="I27" s="1296"/>
      <c r="J27" s="1293" t="s">
        <v>79</v>
      </c>
      <c r="K27" s="1321" t="s">
        <v>755</v>
      </c>
      <c r="L27" s="1304"/>
      <c r="M27" s="1322">
        <v>2079</v>
      </c>
      <c r="N27" s="1323">
        <v>2079</v>
      </c>
      <c r="O27" s="1324" t="str">
        <f t="shared" si="0"/>
        <v xml:space="preserve">- </v>
      </c>
    </row>
    <row r="28" spans="1:15">
      <c r="A28" s="1280">
        <v>28</v>
      </c>
      <c r="E28" s="1302"/>
      <c r="F28" s="1308" t="s">
        <v>1070</v>
      </c>
      <c r="G28" s="1308" t="s">
        <v>1071</v>
      </c>
      <c r="H28" s="1308" t="s">
        <v>270</v>
      </c>
      <c r="I28" s="1296"/>
      <c r="J28" s="1293" t="s">
        <v>79</v>
      </c>
      <c r="K28" s="1321" t="s">
        <v>810</v>
      </c>
      <c r="L28" s="1304"/>
      <c r="M28" s="1322">
        <v>2463245</v>
      </c>
      <c r="N28" s="1323">
        <v>2554340</v>
      </c>
      <c r="O28" s="1324">
        <f t="shared" si="0"/>
        <v>91095</v>
      </c>
    </row>
    <row r="29" spans="1:15">
      <c r="A29" s="1280">
        <v>29</v>
      </c>
      <c r="E29" s="1302"/>
      <c r="F29" s="1308" t="s">
        <v>1070</v>
      </c>
      <c r="G29" s="1308" t="s">
        <v>1071</v>
      </c>
      <c r="H29" s="1308" t="s">
        <v>270</v>
      </c>
      <c r="I29" s="1296"/>
      <c r="J29" s="1293" t="s">
        <v>79</v>
      </c>
      <c r="K29" s="1325" t="s">
        <v>568</v>
      </c>
      <c r="L29" s="1304"/>
      <c r="M29" s="1326">
        <v>163323</v>
      </c>
      <c r="N29" s="1327">
        <v>284858</v>
      </c>
      <c r="O29" s="1328">
        <f t="shared" si="0"/>
        <v>121535</v>
      </c>
    </row>
    <row r="30" spans="1:15">
      <c r="A30" s="1280">
        <v>30</v>
      </c>
      <c r="E30" s="1302"/>
      <c r="F30" s="1308" t="s">
        <v>1070</v>
      </c>
      <c r="G30" s="1308" t="s">
        <v>1071</v>
      </c>
      <c r="H30" s="1308" t="s">
        <v>270</v>
      </c>
      <c r="I30" s="1296"/>
      <c r="J30" s="1293" t="s">
        <v>79</v>
      </c>
      <c r="K30" s="693" t="s">
        <v>569</v>
      </c>
      <c r="L30" s="1304"/>
      <c r="M30" s="1309">
        <v>365453</v>
      </c>
      <c r="N30" s="1310">
        <v>308074</v>
      </c>
      <c r="O30" s="1311">
        <f t="shared" si="0"/>
        <v>-57379</v>
      </c>
    </row>
    <row r="31" spans="1:15">
      <c r="A31" s="1280">
        <v>31</v>
      </c>
      <c r="E31" s="1302"/>
      <c r="F31" s="1308" t="s">
        <v>1070</v>
      </c>
      <c r="G31" s="1308" t="s">
        <v>1071</v>
      </c>
      <c r="H31" s="1308" t="s">
        <v>270</v>
      </c>
      <c r="I31" s="1296"/>
      <c r="J31" s="1293" t="s">
        <v>79</v>
      </c>
      <c r="K31" s="693" t="s">
        <v>570</v>
      </c>
      <c r="L31" s="1304"/>
      <c r="M31" s="1309" t="s">
        <v>1381</v>
      </c>
      <c r="N31" s="1310" t="s">
        <v>1381</v>
      </c>
      <c r="O31" s="1311" t="str">
        <f t="shared" si="0"/>
        <v xml:space="preserve">- </v>
      </c>
    </row>
    <row r="32" spans="1:15">
      <c r="A32" s="1280">
        <v>32</v>
      </c>
      <c r="E32" s="1302"/>
      <c r="F32" s="1308" t="s">
        <v>1070</v>
      </c>
      <c r="G32" s="1308" t="s">
        <v>1071</v>
      </c>
      <c r="H32" s="1308" t="s">
        <v>270</v>
      </c>
      <c r="I32" s="1296"/>
      <c r="J32" s="1293" t="s">
        <v>79</v>
      </c>
      <c r="K32" s="693" t="s">
        <v>571</v>
      </c>
      <c r="L32" s="1304"/>
      <c r="M32" s="1309">
        <v>524890</v>
      </c>
      <c r="N32" s="1310">
        <v>502115</v>
      </c>
      <c r="O32" s="1311">
        <f t="shared" si="0"/>
        <v>-22775</v>
      </c>
    </row>
    <row r="33" spans="1:15">
      <c r="A33" s="1280">
        <v>33</v>
      </c>
      <c r="E33" s="1302"/>
      <c r="F33" s="1308" t="s">
        <v>1070</v>
      </c>
      <c r="G33" s="1308" t="s">
        <v>1071</v>
      </c>
      <c r="H33" s="1308" t="s">
        <v>270</v>
      </c>
      <c r="I33" s="1296"/>
      <c r="J33" s="1293" t="s">
        <v>79</v>
      </c>
      <c r="K33" s="693" t="s">
        <v>572</v>
      </c>
      <c r="L33" s="1304"/>
      <c r="M33" s="1309">
        <v>249507</v>
      </c>
      <c r="N33" s="1310">
        <v>251405</v>
      </c>
      <c r="O33" s="1311">
        <f t="shared" si="0"/>
        <v>1898</v>
      </c>
    </row>
    <row r="34" spans="1:15">
      <c r="A34" s="1280">
        <v>34</v>
      </c>
      <c r="E34" s="1302"/>
      <c r="F34" s="1308" t="s">
        <v>1070</v>
      </c>
      <c r="G34" s="1308" t="s">
        <v>1071</v>
      </c>
      <c r="H34" s="1308" t="s">
        <v>270</v>
      </c>
      <c r="I34" s="1296"/>
      <c r="J34" s="1293" t="s">
        <v>79</v>
      </c>
      <c r="K34" s="693" t="s">
        <v>760</v>
      </c>
      <c r="L34" s="1304"/>
      <c r="M34" s="1309">
        <v>1160070</v>
      </c>
      <c r="N34" s="1310">
        <v>1207887</v>
      </c>
      <c r="O34" s="1311">
        <f t="shared" si="0"/>
        <v>47817</v>
      </c>
    </row>
    <row r="35" spans="1:15">
      <c r="A35" s="1280">
        <v>35</v>
      </c>
      <c r="E35" s="1302"/>
      <c r="F35" s="1308" t="s">
        <v>1070</v>
      </c>
      <c r="G35" s="1308" t="s">
        <v>1071</v>
      </c>
      <c r="H35" s="1308" t="s">
        <v>270</v>
      </c>
      <c r="I35" s="1296"/>
      <c r="J35" s="1293" t="s">
        <v>79</v>
      </c>
      <c r="K35" s="1317" t="s">
        <v>1085</v>
      </c>
      <c r="L35" s="1304"/>
      <c r="M35" s="1318" t="s">
        <v>1381</v>
      </c>
      <c r="N35" s="1319" t="s">
        <v>1381</v>
      </c>
      <c r="O35" s="1320" t="str">
        <f t="shared" si="0"/>
        <v xml:space="preserve">- </v>
      </c>
    </row>
    <row r="36" spans="1:15">
      <c r="A36" s="1280">
        <v>36</v>
      </c>
      <c r="E36" s="1302"/>
      <c r="F36" s="1308" t="s">
        <v>1070</v>
      </c>
      <c r="G36" s="1308" t="s">
        <v>1071</v>
      </c>
      <c r="H36" s="1308" t="s">
        <v>270</v>
      </c>
      <c r="I36" s="1296"/>
      <c r="J36" s="1293" t="s">
        <v>79</v>
      </c>
      <c r="K36" s="1321" t="s">
        <v>1086</v>
      </c>
      <c r="L36" s="1304"/>
      <c r="M36" s="1322">
        <v>11691342</v>
      </c>
      <c r="N36" s="1323">
        <v>12153618</v>
      </c>
      <c r="O36" s="1324">
        <f t="shared" si="0"/>
        <v>462276</v>
      </c>
    </row>
    <row r="37" spans="1:15">
      <c r="A37" s="1280">
        <v>37</v>
      </c>
      <c r="E37" s="1302"/>
      <c r="F37" s="1308" t="s">
        <v>1070</v>
      </c>
      <c r="G37" s="1308" t="s">
        <v>1071</v>
      </c>
      <c r="H37" s="1308" t="s">
        <v>270</v>
      </c>
      <c r="I37" s="1296"/>
      <c r="J37" s="1293" t="s">
        <v>79</v>
      </c>
      <c r="K37" s="1325" t="s">
        <v>1087</v>
      </c>
      <c r="L37" s="1304"/>
      <c r="M37" s="1326">
        <v>10096</v>
      </c>
      <c r="N37" s="1327">
        <v>8162</v>
      </c>
      <c r="O37" s="1328">
        <f t="shared" si="0"/>
        <v>-1934</v>
      </c>
    </row>
    <row r="38" spans="1:15">
      <c r="A38" s="1280">
        <v>38</v>
      </c>
      <c r="E38" s="1302"/>
      <c r="F38" s="1308" t="s">
        <v>1070</v>
      </c>
      <c r="G38" s="1308" t="s">
        <v>1071</v>
      </c>
      <c r="H38" s="1308" t="s">
        <v>270</v>
      </c>
      <c r="I38" s="1296"/>
      <c r="J38" s="1293" t="s">
        <v>79</v>
      </c>
      <c r="K38" s="693" t="s">
        <v>1088</v>
      </c>
      <c r="L38" s="1304"/>
      <c r="M38" s="1309">
        <v>158461</v>
      </c>
      <c r="N38" s="1310">
        <v>153984</v>
      </c>
      <c r="O38" s="1311">
        <f t="shared" si="0"/>
        <v>-4477</v>
      </c>
    </row>
    <row r="39" spans="1:15">
      <c r="A39" s="1280">
        <v>39</v>
      </c>
      <c r="E39" s="1302"/>
      <c r="F39" s="1308" t="s">
        <v>1070</v>
      </c>
      <c r="G39" s="1308" t="s">
        <v>1071</v>
      </c>
      <c r="H39" s="1308" t="s">
        <v>270</v>
      </c>
      <c r="I39" s="1296"/>
      <c r="J39" s="1293" t="s">
        <v>79</v>
      </c>
      <c r="K39" s="693" t="s">
        <v>1089</v>
      </c>
      <c r="L39" s="1304"/>
      <c r="M39" s="1309">
        <v>10620393</v>
      </c>
      <c r="N39" s="1310">
        <v>11026527</v>
      </c>
      <c r="O39" s="1311">
        <f t="shared" si="0"/>
        <v>406134</v>
      </c>
    </row>
    <row r="40" spans="1:15">
      <c r="A40" s="1280">
        <v>40</v>
      </c>
      <c r="E40" s="1302"/>
      <c r="F40" s="1308" t="s">
        <v>1070</v>
      </c>
      <c r="G40" s="1308" t="s">
        <v>1071</v>
      </c>
      <c r="H40" s="1308" t="s">
        <v>270</v>
      </c>
      <c r="I40" s="1296"/>
      <c r="J40" s="1293" t="s">
        <v>79</v>
      </c>
      <c r="K40" s="693" t="s">
        <v>1090</v>
      </c>
      <c r="L40" s="1304"/>
      <c r="M40" s="1309">
        <v>902391</v>
      </c>
      <c r="N40" s="1310">
        <v>964944</v>
      </c>
      <c r="O40" s="1311">
        <f t="shared" si="0"/>
        <v>62553</v>
      </c>
    </row>
    <row r="41" spans="1:15">
      <c r="A41" s="1280">
        <v>41</v>
      </c>
      <c r="E41" s="1302"/>
      <c r="F41" s="1308" t="s">
        <v>1070</v>
      </c>
      <c r="G41" s="1308" t="s">
        <v>1071</v>
      </c>
      <c r="H41" s="1308" t="s">
        <v>270</v>
      </c>
      <c r="I41" s="1296"/>
      <c r="J41" s="1293" t="s">
        <v>79</v>
      </c>
      <c r="K41" s="693" t="s">
        <v>1091</v>
      </c>
      <c r="L41" s="1304"/>
      <c r="M41" s="1309" t="s">
        <v>1381</v>
      </c>
      <c r="N41" s="1310" t="s">
        <v>1381</v>
      </c>
      <c r="O41" s="1311" t="str">
        <f t="shared" si="0"/>
        <v xml:space="preserve">- </v>
      </c>
    </row>
    <row r="42" spans="1:15">
      <c r="A42" s="1280">
        <v>42</v>
      </c>
      <c r="E42" s="1302"/>
      <c r="F42" s="1308" t="s">
        <v>1070</v>
      </c>
      <c r="G42" s="1308" t="s">
        <v>1071</v>
      </c>
      <c r="H42" s="1308" t="s">
        <v>270</v>
      </c>
      <c r="I42" s="1296"/>
      <c r="J42" s="1293" t="s">
        <v>79</v>
      </c>
      <c r="K42" s="693" t="s">
        <v>1092</v>
      </c>
      <c r="L42" s="1304"/>
      <c r="M42" s="1309" t="s">
        <v>1381</v>
      </c>
      <c r="N42" s="1310" t="s">
        <v>1381</v>
      </c>
      <c r="O42" s="1311" t="str">
        <f t="shared" si="0"/>
        <v xml:space="preserve">- </v>
      </c>
    </row>
    <row r="43" spans="1:15">
      <c r="A43" s="1280">
        <v>43</v>
      </c>
      <c r="E43" s="1302"/>
      <c r="F43" s="1308" t="s">
        <v>1070</v>
      </c>
      <c r="G43" s="1308" t="s">
        <v>1071</v>
      </c>
      <c r="H43" s="1308" t="s">
        <v>270</v>
      </c>
      <c r="I43" s="1296"/>
      <c r="J43" s="1293" t="s">
        <v>79</v>
      </c>
      <c r="K43" s="1317" t="s">
        <v>1093</v>
      </c>
      <c r="L43" s="1304"/>
      <c r="M43" s="1318" t="s">
        <v>1381</v>
      </c>
      <c r="N43" s="1319" t="s">
        <v>1381</v>
      </c>
      <c r="O43" s="1320" t="str">
        <f t="shared" si="0"/>
        <v xml:space="preserve">- </v>
      </c>
    </row>
    <row r="44" spans="1:15">
      <c r="A44" s="1280">
        <v>44</v>
      </c>
      <c r="E44" s="1302"/>
      <c r="F44" s="1308" t="s">
        <v>1070</v>
      </c>
      <c r="G44" s="1308" t="s">
        <v>1071</v>
      </c>
      <c r="H44" s="1308" t="s">
        <v>270</v>
      </c>
      <c r="I44" s="1296"/>
      <c r="J44" s="1293" t="s">
        <v>79</v>
      </c>
      <c r="K44" s="1321" t="s">
        <v>767</v>
      </c>
      <c r="L44" s="1304"/>
      <c r="M44" s="1322">
        <v>5970</v>
      </c>
      <c r="N44" s="1323">
        <v>5375</v>
      </c>
      <c r="O44" s="1324">
        <f t="shared" si="0"/>
        <v>-595</v>
      </c>
    </row>
    <row r="45" spans="1:15">
      <c r="A45" s="1280">
        <v>45</v>
      </c>
      <c r="E45" s="1302"/>
      <c r="F45" s="1308" t="s">
        <v>1070</v>
      </c>
      <c r="G45" s="1308" t="s">
        <v>1071</v>
      </c>
      <c r="H45" s="1308" t="s">
        <v>270</v>
      </c>
      <c r="I45" s="1296"/>
      <c r="J45" s="1293" t="s">
        <v>79</v>
      </c>
      <c r="K45" s="1325" t="s">
        <v>1094</v>
      </c>
      <c r="L45" s="1304"/>
      <c r="M45" s="1326">
        <v>4862</v>
      </c>
      <c r="N45" s="1327">
        <v>4224</v>
      </c>
      <c r="O45" s="1328">
        <f t="shared" si="0"/>
        <v>-638</v>
      </c>
    </row>
    <row r="46" spans="1:15">
      <c r="A46" s="1280">
        <v>46</v>
      </c>
      <c r="E46" s="1302"/>
      <c r="F46" s="1308" t="s">
        <v>1070</v>
      </c>
      <c r="G46" s="1308" t="s">
        <v>1071</v>
      </c>
      <c r="H46" s="1308" t="s">
        <v>270</v>
      </c>
      <c r="I46" s="1296"/>
      <c r="J46" s="1293" t="s">
        <v>79</v>
      </c>
      <c r="K46" s="693" t="s">
        <v>1095</v>
      </c>
      <c r="L46" s="1304"/>
      <c r="M46" s="1309" t="s">
        <v>1381</v>
      </c>
      <c r="N46" s="1310" t="s">
        <v>1381</v>
      </c>
      <c r="O46" s="1311" t="str">
        <f t="shared" si="0"/>
        <v xml:space="preserve">- </v>
      </c>
    </row>
    <row r="47" spans="1:15">
      <c r="A47" s="1280">
        <v>47</v>
      </c>
      <c r="E47" s="1302"/>
      <c r="F47" s="1308" t="s">
        <v>1070</v>
      </c>
      <c r="G47" s="1308" t="s">
        <v>1071</v>
      </c>
      <c r="H47" s="1308" t="s">
        <v>270</v>
      </c>
      <c r="I47" s="1296"/>
      <c r="J47" s="1293" t="s">
        <v>79</v>
      </c>
      <c r="K47" s="693" t="s">
        <v>1096</v>
      </c>
      <c r="L47" s="1304"/>
      <c r="M47" s="1309">
        <v>2</v>
      </c>
      <c r="N47" s="1310">
        <v>2</v>
      </c>
      <c r="O47" s="1311" t="str">
        <f t="shared" si="0"/>
        <v xml:space="preserve">- </v>
      </c>
    </row>
    <row r="48" spans="1:15">
      <c r="A48" s="1280">
        <v>48</v>
      </c>
      <c r="E48" s="1302"/>
      <c r="F48" s="1308" t="s">
        <v>1070</v>
      </c>
      <c r="G48" s="1308" t="s">
        <v>1071</v>
      </c>
      <c r="H48" s="1308" t="s">
        <v>270</v>
      </c>
      <c r="I48" s="1296"/>
      <c r="J48" s="1293" t="s">
        <v>79</v>
      </c>
      <c r="K48" s="1332" t="s">
        <v>1097</v>
      </c>
      <c r="L48" s="1304"/>
      <c r="M48" s="1318">
        <v>1105</v>
      </c>
      <c r="N48" s="1319">
        <v>1147</v>
      </c>
      <c r="O48" s="1320">
        <f t="shared" si="0"/>
        <v>42</v>
      </c>
    </row>
    <row r="49" spans="1:15">
      <c r="A49" s="1280">
        <v>49</v>
      </c>
      <c r="E49" s="1302"/>
      <c r="F49" s="1308" t="s">
        <v>1070</v>
      </c>
      <c r="G49" s="1308" t="s">
        <v>1071</v>
      </c>
      <c r="H49" s="1308" t="s">
        <v>270</v>
      </c>
      <c r="I49" s="1296"/>
      <c r="J49" s="1293" t="s">
        <v>79</v>
      </c>
      <c r="K49" s="1321" t="s">
        <v>816</v>
      </c>
      <c r="L49" s="1304"/>
      <c r="M49" s="1322">
        <v>191539</v>
      </c>
      <c r="N49" s="1323">
        <v>228007</v>
      </c>
      <c r="O49" s="1324">
        <f t="shared" si="0"/>
        <v>36468</v>
      </c>
    </row>
    <row r="50" spans="1:15">
      <c r="A50" s="1280">
        <v>50</v>
      </c>
      <c r="E50" s="1302"/>
      <c r="F50" s="1308" t="s">
        <v>1070</v>
      </c>
      <c r="G50" s="1308" t="s">
        <v>1071</v>
      </c>
      <c r="H50" s="1308" t="s">
        <v>270</v>
      </c>
      <c r="I50" s="1296"/>
      <c r="J50" s="1293" t="s">
        <v>79</v>
      </c>
      <c r="K50" s="1325" t="s">
        <v>1098</v>
      </c>
      <c r="L50" s="1304"/>
      <c r="M50" s="1326" t="s">
        <v>1381</v>
      </c>
      <c r="N50" s="1327" t="s">
        <v>1381</v>
      </c>
      <c r="O50" s="1328" t="str">
        <f t="shared" si="0"/>
        <v xml:space="preserve">- </v>
      </c>
    </row>
    <row r="51" spans="1:15">
      <c r="A51" s="1280">
        <v>51</v>
      </c>
      <c r="E51" s="1302"/>
      <c r="F51" s="1308" t="s">
        <v>1070</v>
      </c>
      <c r="G51" s="1308" t="s">
        <v>1071</v>
      </c>
      <c r="H51" s="1308" t="s">
        <v>270</v>
      </c>
      <c r="I51" s="1296"/>
      <c r="J51" s="1293" t="s">
        <v>79</v>
      </c>
      <c r="K51" s="693" t="s">
        <v>1099</v>
      </c>
      <c r="L51" s="1304"/>
      <c r="M51" s="1318" t="s">
        <v>1381</v>
      </c>
      <c r="N51" s="1319" t="s">
        <v>1381</v>
      </c>
      <c r="O51" s="1320" t="str">
        <f t="shared" si="0"/>
        <v xml:space="preserve">- </v>
      </c>
    </row>
    <row r="52" spans="1:15">
      <c r="A52" s="1280">
        <v>52</v>
      </c>
      <c r="E52" s="1302"/>
      <c r="F52" s="1308" t="s">
        <v>1070</v>
      </c>
      <c r="G52" s="1308" t="s">
        <v>1071</v>
      </c>
      <c r="H52" s="1308" t="s">
        <v>270</v>
      </c>
      <c r="I52" s="1296"/>
      <c r="J52" s="1293" t="s">
        <v>79</v>
      </c>
      <c r="K52" s="693" t="s">
        <v>1100</v>
      </c>
      <c r="L52" s="1304"/>
      <c r="M52" s="1318">
        <v>899</v>
      </c>
      <c r="N52" s="1319">
        <v>911</v>
      </c>
      <c r="O52" s="1320">
        <f t="shared" si="0"/>
        <v>12</v>
      </c>
    </row>
    <row r="53" spans="1:15">
      <c r="A53" s="1280">
        <v>53</v>
      </c>
      <c r="E53" s="1302"/>
      <c r="F53" s="1308" t="s">
        <v>1070</v>
      </c>
      <c r="G53" s="1308" t="s">
        <v>1071</v>
      </c>
      <c r="H53" s="1308" t="s">
        <v>270</v>
      </c>
      <c r="I53" s="1296"/>
      <c r="J53" s="1293" t="s">
        <v>79</v>
      </c>
      <c r="K53" s="693" t="s">
        <v>1101</v>
      </c>
      <c r="L53" s="1304"/>
      <c r="M53" s="1318">
        <v>12593</v>
      </c>
      <c r="N53" s="1319">
        <v>15512</v>
      </c>
      <c r="O53" s="1320">
        <f t="shared" si="0"/>
        <v>2919</v>
      </c>
    </row>
    <row r="54" spans="1:15">
      <c r="A54" s="1280">
        <v>54</v>
      </c>
      <c r="E54" s="1302"/>
      <c r="F54" s="1308" t="s">
        <v>1070</v>
      </c>
      <c r="G54" s="1308" t="s">
        <v>1071</v>
      </c>
      <c r="H54" s="1308" t="s">
        <v>270</v>
      </c>
      <c r="I54" s="1296"/>
      <c r="J54" s="1293" t="s">
        <v>79</v>
      </c>
      <c r="K54" s="693" t="s">
        <v>1102</v>
      </c>
      <c r="L54" s="1304"/>
      <c r="M54" s="1318">
        <v>4202</v>
      </c>
      <c r="N54" s="1319">
        <v>6523</v>
      </c>
      <c r="O54" s="1320">
        <f t="shared" si="0"/>
        <v>2321</v>
      </c>
    </row>
    <row r="55" spans="1:15">
      <c r="A55" s="1280">
        <v>55</v>
      </c>
      <c r="E55" s="1302"/>
      <c r="F55" s="1308" t="s">
        <v>1070</v>
      </c>
      <c r="G55" s="1308" t="s">
        <v>1071</v>
      </c>
      <c r="H55" s="1308" t="s">
        <v>270</v>
      </c>
      <c r="I55" s="1296"/>
      <c r="J55" s="1293" t="s">
        <v>79</v>
      </c>
      <c r="K55" s="693" t="s">
        <v>1103</v>
      </c>
      <c r="L55" s="1304"/>
      <c r="M55" s="1318">
        <v>87</v>
      </c>
      <c r="N55" s="1319" t="s">
        <v>1381</v>
      </c>
      <c r="O55" s="1320">
        <f t="shared" si="0"/>
        <v>-87</v>
      </c>
    </row>
    <row r="56" spans="1:15">
      <c r="A56" s="1280">
        <v>56</v>
      </c>
      <c r="E56" s="1302"/>
      <c r="F56" s="1308" t="s">
        <v>1070</v>
      </c>
      <c r="G56" s="1308" t="s">
        <v>1071</v>
      </c>
      <c r="H56" s="1308" t="s">
        <v>270</v>
      </c>
      <c r="I56" s="1296"/>
      <c r="J56" s="1293" t="s">
        <v>79</v>
      </c>
      <c r="K56" s="693" t="s">
        <v>1104</v>
      </c>
      <c r="L56" s="1304"/>
      <c r="M56" s="1318">
        <v>56533</v>
      </c>
      <c r="N56" s="1319">
        <v>79090</v>
      </c>
      <c r="O56" s="1320">
        <f t="shared" si="0"/>
        <v>22557</v>
      </c>
    </row>
    <row r="57" spans="1:15">
      <c r="A57" s="1280">
        <v>57</v>
      </c>
      <c r="E57" s="1302"/>
      <c r="F57" s="1308" t="s">
        <v>1070</v>
      </c>
      <c r="G57" s="1308" t="s">
        <v>1071</v>
      </c>
      <c r="H57" s="1308" t="s">
        <v>270</v>
      </c>
      <c r="I57" s="1296"/>
      <c r="J57" s="1293" t="s">
        <v>79</v>
      </c>
      <c r="K57" s="693" t="s">
        <v>1105</v>
      </c>
      <c r="L57" s="1304"/>
      <c r="M57" s="1309">
        <v>86787</v>
      </c>
      <c r="N57" s="1310">
        <v>108965</v>
      </c>
      <c r="O57" s="1311">
        <f t="shared" si="0"/>
        <v>22178</v>
      </c>
    </row>
    <row r="58" spans="1:15">
      <c r="A58" s="1280">
        <v>58</v>
      </c>
      <c r="E58" s="1302"/>
      <c r="F58" s="1308" t="s">
        <v>1070</v>
      </c>
      <c r="G58" s="1308" t="s">
        <v>1071</v>
      </c>
      <c r="H58" s="1308" t="s">
        <v>270</v>
      </c>
      <c r="I58" s="1296"/>
      <c r="J58" s="1293" t="s">
        <v>79</v>
      </c>
      <c r="K58" s="693" t="s">
        <v>1106</v>
      </c>
      <c r="L58" s="1304"/>
      <c r="M58" s="1309" t="s">
        <v>1381</v>
      </c>
      <c r="N58" s="1310" t="s">
        <v>1381</v>
      </c>
      <c r="O58" s="1311" t="str">
        <f t="shared" si="0"/>
        <v xml:space="preserve">- </v>
      </c>
    </row>
    <row r="59" spans="1:15">
      <c r="A59" s="1280">
        <v>59</v>
      </c>
      <c r="E59" s="1302"/>
      <c r="F59" s="1308" t="s">
        <v>1070</v>
      </c>
      <c r="G59" s="1308" t="s">
        <v>1071</v>
      </c>
      <c r="H59" s="1308" t="s">
        <v>270</v>
      </c>
      <c r="I59" s="1296"/>
      <c r="J59" s="1293" t="s">
        <v>79</v>
      </c>
      <c r="K59" s="693" t="s">
        <v>1107</v>
      </c>
      <c r="L59" s="1304"/>
      <c r="M59" s="1309" t="s">
        <v>1381</v>
      </c>
      <c r="N59" s="1310" t="s">
        <v>1381</v>
      </c>
      <c r="O59" s="1311" t="str">
        <f t="shared" si="0"/>
        <v xml:space="preserve">- </v>
      </c>
    </row>
    <row r="60" spans="1:15">
      <c r="A60" s="1280">
        <v>60</v>
      </c>
      <c r="E60" s="1302"/>
      <c r="F60" s="1308" t="s">
        <v>1070</v>
      </c>
      <c r="G60" s="1308" t="s">
        <v>1071</v>
      </c>
      <c r="H60" s="1308" t="s">
        <v>270</v>
      </c>
      <c r="I60" s="1296"/>
      <c r="J60" s="1293" t="s">
        <v>79</v>
      </c>
      <c r="K60" s="693" t="s">
        <v>1108</v>
      </c>
      <c r="L60" s="1304"/>
      <c r="M60" s="1318" t="s">
        <v>1381</v>
      </c>
      <c r="N60" s="1319" t="s">
        <v>1381</v>
      </c>
      <c r="O60" s="1320" t="str">
        <f t="shared" si="0"/>
        <v xml:space="preserve">- </v>
      </c>
    </row>
    <row r="61" spans="1:15">
      <c r="A61" s="1280">
        <v>61</v>
      </c>
      <c r="E61" s="1302"/>
      <c r="F61" s="1308" t="s">
        <v>1070</v>
      </c>
      <c r="G61" s="1308" t="s">
        <v>1071</v>
      </c>
      <c r="H61" s="1308" t="s">
        <v>270</v>
      </c>
      <c r="I61" s="1296"/>
      <c r="J61" s="1293" t="s">
        <v>79</v>
      </c>
      <c r="K61" s="693" t="s">
        <v>1109</v>
      </c>
      <c r="L61" s="1304"/>
      <c r="M61" s="1309" t="s">
        <v>1381</v>
      </c>
      <c r="N61" s="1310" t="s">
        <v>1381</v>
      </c>
      <c r="O61" s="1311" t="str">
        <f t="shared" si="0"/>
        <v xml:space="preserve">- </v>
      </c>
    </row>
    <row r="62" spans="1:15">
      <c r="A62" s="1280">
        <v>62</v>
      </c>
      <c r="E62" s="1302"/>
      <c r="F62" s="1308" t="s">
        <v>1070</v>
      </c>
      <c r="G62" s="1308" t="s">
        <v>1071</v>
      </c>
      <c r="H62" s="1308" t="s">
        <v>270</v>
      </c>
      <c r="I62" s="1296"/>
      <c r="J62" s="1293" t="s">
        <v>79</v>
      </c>
      <c r="K62" s="693" t="s">
        <v>1110</v>
      </c>
      <c r="L62" s="1304"/>
      <c r="M62" s="1309" t="s">
        <v>1381</v>
      </c>
      <c r="N62" s="1310" t="s">
        <v>1381</v>
      </c>
      <c r="O62" s="1311" t="str">
        <f t="shared" si="0"/>
        <v xml:space="preserve">- </v>
      </c>
    </row>
    <row r="63" spans="1:15">
      <c r="A63" s="1280">
        <v>63</v>
      </c>
      <c r="E63" s="1302"/>
      <c r="F63" s="1308" t="s">
        <v>1070</v>
      </c>
      <c r="G63" s="1308" t="s">
        <v>1071</v>
      </c>
      <c r="H63" s="1308" t="s">
        <v>270</v>
      </c>
      <c r="I63" s="1296"/>
      <c r="J63" s="1293" t="s">
        <v>79</v>
      </c>
      <c r="K63" s="693" t="s">
        <v>1111</v>
      </c>
      <c r="L63" s="1304"/>
      <c r="M63" s="1309" t="s">
        <v>1381</v>
      </c>
      <c r="N63" s="1310" t="s">
        <v>1381</v>
      </c>
      <c r="O63" s="1311" t="str">
        <f t="shared" si="0"/>
        <v xml:space="preserve">- </v>
      </c>
    </row>
    <row r="64" spans="1:15">
      <c r="A64" s="1280">
        <v>64</v>
      </c>
      <c r="E64" s="1302"/>
      <c r="F64" s="1308" t="s">
        <v>1070</v>
      </c>
      <c r="G64" s="1308" t="s">
        <v>1071</v>
      </c>
      <c r="H64" s="1308" t="s">
        <v>270</v>
      </c>
      <c r="I64" s="1296"/>
      <c r="J64" s="1293" t="s">
        <v>79</v>
      </c>
      <c r="K64" s="1332" t="s">
        <v>1112</v>
      </c>
      <c r="L64" s="1304"/>
      <c r="M64" s="1318" t="s">
        <v>1381</v>
      </c>
      <c r="N64" s="1319" t="s">
        <v>1381</v>
      </c>
      <c r="O64" s="1320" t="str">
        <f t="shared" si="0"/>
        <v xml:space="preserve">- </v>
      </c>
    </row>
    <row r="65" spans="1:15">
      <c r="A65" s="1280">
        <v>65</v>
      </c>
      <c r="E65" s="1302"/>
      <c r="F65" s="1308" t="s">
        <v>1070</v>
      </c>
      <c r="G65" s="1308" t="s">
        <v>1071</v>
      </c>
      <c r="H65" s="1308" t="s">
        <v>270</v>
      </c>
      <c r="I65" s="1296"/>
      <c r="J65" s="1293" t="s">
        <v>79</v>
      </c>
      <c r="K65" s="1332" t="s">
        <v>1113</v>
      </c>
      <c r="L65" s="1304"/>
      <c r="M65" s="1318">
        <v>30435</v>
      </c>
      <c r="N65" s="1319">
        <v>17004</v>
      </c>
      <c r="O65" s="1320">
        <f t="shared" si="0"/>
        <v>-13431</v>
      </c>
    </row>
    <row r="66" spans="1:15">
      <c r="A66" s="1280">
        <v>66</v>
      </c>
      <c r="E66" s="1302"/>
      <c r="F66" s="1308" t="s">
        <v>1070</v>
      </c>
      <c r="G66" s="1308" t="s">
        <v>1071</v>
      </c>
      <c r="H66" s="1308" t="s">
        <v>270</v>
      </c>
      <c r="I66" s="1296"/>
      <c r="J66" s="1293" t="s">
        <v>79</v>
      </c>
      <c r="K66" s="1321" t="s">
        <v>1114</v>
      </c>
      <c r="L66" s="1304"/>
      <c r="M66" s="1322">
        <v>118724</v>
      </c>
      <c r="N66" s="1323">
        <v>117499</v>
      </c>
      <c r="O66" s="1324">
        <f t="shared" si="0"/>
        <v>-1225</v>
      </c>
    </row>
    <row r="67" spans="1:15">
      <c r="A67" s="1280">
        <v>67</v>
      </c>
      <c r="E67" s="1302"/>
      <c r="F67" s="1308" t="s">
        <v>1070</v>
      </c>
      <c r="G67" s="1308" t="s">
        <v>1071</v>
      </c>
      <c r="H67" s="1308" t="s">
        <v>270</v>
      </c>
      <c r="I67" s="1296"/>
      <c r="J67" s="1293" t="s">
        <v>79</v>
      </c>
      <c r="K67" s="1325" t="s">
        <v>1115</v>
      </c>
      <c r="L67" s="1304"/>
      <c r="M67" s="1326">
        <v>51834</v>
      </c>
      <c r="N67" s="1327">
        <v>52263</v>
      </c>
      <c r="O67" s="1328">
        <f t="shared" si="0"/>
        <v>429</v>
      </c>
    </row>
    <row r="68" spans="1:15">
      <c r="A68" s="1280">
        <v>68</v>
      </c>
      <c r="E68" s="1302"/>
      <c r="F68" s="1308" t="s">
        <v>1070</v>
      </c>
      <c r="G68" s="1308" t="s">
        <v>1071</v>
      </c>
      <c r="H68" s="1308" t="s">
        <v>270</v>
      </c>
      <c r="I68" s="1296"/>
      <c r="J68" s="1293" t="s">
        <v>79</v>
      </c>
      <c r="K68" s="693" t="s">
        <v>1116</v>
      </c>
      <c r="L68" s="1304"/>
      <c r="M68" s="1326">
        <v>59238</v>
      </c>
      <c r="N68" s="1327">
        <v>59210</v>
      </c>
      <c r="O68" s="1328">
        <f t="shared" si="0"/>
        <v>-28</v>
      </c>
    </row>
    <row r="69" spans="1:15">
      <c r="A69" s="1280">
        <v>69</v>
      </c>
      <c r="E69" s="1302"/>
      <c r="F69" s="1308" t="s">
        <v>1070</v>
      </c>
      <c r="G69" s="1308" t="s">
        <v>1071</v>
      </c>
      <c r="H69" s="1308" t="s">
        <v>270</v>
      </c>
      <c r="I69" s="1296"/>
      <c r="J69" s="1293" t="s">
        <v>79</v>
      </c>
      <c r="K69" s="693" t="s">
        <v>1117</v>
      </c>
      <c r="L69" s="1304"/>
      <c r="M69" s="1326" t="s">
        <v>1381</v>
      </c>
      <c r="N69" s="1327" t="s">
        <v>1381</v>
      </c>
      <c r="O69" s="1328" t="str">
        <f t="shared" si="0"/>
        <v xml:space="preserve">- </v>
      </c>
    </row>
    <row r="70" spans="1:15">
      <c r="A70" s="1280">
        <v>70</v>
      </c>
      <c r="E70" s="1302"/>
      <c r="F70" s="1308" t="s">
        <v>1070</v>
      </c>
      <c r="G70" s="1308" t="s">
        <v>1071</v>
      </c>
      <c r="H70" s="1308" t="s">
        <v>270</v>
      </c>
      <c r="I70" s="1296"/>
      <c r="J70" s="1293" t="s">
        <v>79</v>
      </c>
      <c r="K70" s="1332" t="s">
        <v>1118</v>
      </c>
      <c r="L70" s="1304"/>
      <c r="M70" s="1304">
        <v>2129</v>
      </c>
      <c r="N70" s="1312">
        <v>1027</v>
      </c>
      <c r="O70" s="1313">
        <f t="shared" si="0"/>
        <v>-1102</v>
      </c>
    </row>
    <row r="71" spans="1:15">
      <c r="A71" s="1280">
        <v>71</v>
      </c>
      <c r="E71" s="1302"/>
      <c r="F71" s="1308" t="s">
        <v>1070</v>
      </c>
      <c r="G71" s="1308" t="s">
        <v>1071</v>
      </c>
      <c r="H71" s="1308" t="s">
        <v>270</v>
      </c>
      <c r="I71" s="1296"/>
      <c r="J71" s="1293" t="s">
        <v>79</v>
      </c>
      <c r="K71" s="693" t="s">
        <v>1119</v>
      </c>
      <c r="L71" s="1304"/>
      <c r="M71" s="820" t="s">
        <v>1381</v>
      </c>
      <c r="N71" s="1333" t="s">
        <v>1381</v>
      </c>
      <c r="O71" s="1334" t="str">
        <f t="shared" si="0"/>
        <v xml:space="preserve">- </v>
      </c>
    </row>
    <row r="72" spans="1:15">
      <c r="A72" s="1280">
        <v>72</v>
      </c>
      <c r="E72" s="1302"/>
      <c r="F72" s="1308" t="s">
        <v>1070</v>
      </c>
      <c r="G72" s="1308" t="s">
        <v>1071</v>
      </c>
      <c r="H72" s="1308" t="s">
        <v>270</v>
      </c>
      <c r="I72" s="1296"/>
      <c r="J72" s="1293" t="s">
        <v>79</v>
      </c>
      <c r="K72" s="1335" t="s">
        <v>1120</v>
      </c>
      <c r="L72" s="1304"/>
      <c r="M72" s="1304">
        <v>5522</v>
      </c>
      <c r="N72" s="1312">
        <v>4998</v>
      </c>
      <c r="O72" s="1313">
        <f t="shared" si="0"/>
        <v>-524</v>
      </c>
    </row>
    <row r="73" spans="1:15">
      <c r="A73" s="1280">
        <v>73</v>
      </c>
      <c r="E73" s="1302"/>
      <c r="F73" s="1308" t="s">
        <v>1070</v>
      </c>
      <c r="G73" s="1308" t="s">
        <v>1071</v>
      </c>
      <c r="H73" s="1308" t="s">
        <v>270</v>
      </c>
      <c r="I73" s="1296"/>
      <c r="J73" s="1293" t="s">
        <v>79</v>
      </c>
      <c r="K73" s="1321" t="s">
        <v>1121</v>
      </c>
      <c r="L73" s="1304"/>
      <c r="M73" s="1322">
        <v>14164</v>
      </c>
      <c r="N73" s="1323">
        <v>13976</v>
      </c>
      <c r="O73" s="1324">
        <f t="shared" ref="O73:O89" si="1">IF(SUM(N73)-SUM(M73)=0,"- ",SUM(N73)-SUM(M73))</f>
        <v>-188</v>
      </c>
    </row>
    <row r="74" spans="1:15">
      <c r="A74" s="1280">
        <v>74</v>
      </c>
      <c r="E74" s="1302"/>
      <c r="F74" s="1308" t="s">
        <v>1070</v>
      </c>
      <c r="G74" s="1308" t="s">
        <v>1071</v>
      </c>
      <c r="H74" s="1308" t="s">
        <v>270</v>
      </c>
      <c r="I74" s="1296"/>
      <c r="J74" s="1293" t="s">
        <v>79</v>
      </c>
      <c r="K74" s="1325" t="s">
        <v>1122</v>
      </c>
      <c r="L74" s="1304"/>
      <c r="M74" s="1326">
        <v>10437</v>
      </c>
      <c r="N74" s="1327">
        <v>11023</v>
      </c>
      <c r="O74" s="1328">
        <f t="shared" si="1"/>
        <v>586</v>
      </c>
    </row>
    <row r="75" spans="1:15">
      <c r="A75" s="1280">
        <v>75</v>
      </c>
      <c r="E75" s="1302"/>
      <c r="F75" s="1308" t="s">
        <v>1070</v>
      </c>
      <c r="G75" s="1308" t="s">
        <v>1071</v>
      </c>
      <c r="H75" s="1308" t="s">
        <v>270</v>
      </c>
      <c r="I75" s="1296"/>
      <c r="J75" s="1293" t="s">
        <v>79</v>
      </c>
      <c r="K75" s="693" t="s">
        <v>1123</v>
      </c>
      <c r="L75" s="1304"/>
      <c r="M75" s="1309" t="s">
        <v>1381</v>
      </c>
      <c r="N75" s="1310" t="s">
        <v>1381</v>
      </c>
      <c r="O75" s="1311" t="str">
        <f t="shared" si="1"/>
        <v xml:space="preserve">- </v>
      </c>
    </row>
    <row r="76" spans="1:15">
      <c r="A76" s="1280">
        <v>76</v>
      </c>
      <c r="E76" s="1302"/>
      <c r="F76" s="1308" t="s">
        <v>1070</v>
      </c>
      <c r="G76" s="1308" t="s">
        <v>1071</v>
      </c>
      <c r="H76" s="1308" t="s">
        <v>270</v>
      </c>
      <c r="I76" s="1296"/>
      <c r="J76" s="1293" t="s">
        <v>79</v>
      </c>
      <c r="K76" s="693" t="s">
        <v>1117</v>
      </c>
      <c r="L76" s="1304"/>
      <c r="M76" s="1309" t="s">
        <v>1381</v>
      </c>
      <c r="N76" s="1310" t="s">
        <v>1381</v>
      </c>
      <c r="O76" s="1311" t="str">
        <f t="shared" si="1"/>
        <v xml:space="preserve">- </v>
      </c>
    </row>
    <row r="77" spans="1:15">
      <c r="A77" s="1280">
        <v>77</v>
      </c>
      <c r="E77" s="1302"/>
      <c r="F77" s="1308" t="s">
        <v>1070</v>
      </c>
      <c r="G77" s="1308" t="s">
        <v>1071</v>
      </c>
      <c r="H77" s="1308" t="s">
        <v>270</v>
      </c>
      <c r="I77" s="1296"/>
      <c r="J77" s="1293" t="s">
        <v>79</v>
      </c>
      <c r="K77" s="693" t="s">
        <v>1124</v>
      </c>
      <c r="L77" s="1304"/>
      <c r="M77" s="1309" t="s">
        <v>1381</v>
      </c>
      <c r="N77" s="1310" t="s">
        <v>1381</v>
      </c>
      <c r="O77" s="1311" t="str">
        <f t="shared" si="1"/>
        <v xml:space="preserve">- </v>
      </c>
    </row>
    <row r="78" spans="1:15">
      <c r="A78" s="1280">
        <v>78</v>
      </c>
      <c r="E78" s="1302"/>
      <c r="F78" s="1308" t="s">
        <v>1070</v>
      </c>
      <c r="G78" s="1308" t="s">
        <v>1071</v>
      </c>
      <c r="H78" s="1308" t="s">
        <v>270</v>
      </c>
      <c r="I78" s="1296"/>
      <c r="J78" s="1293" t="s">
        <v>79</v>
      </c>
      <c r="K78" s="1336" t="s">
        <v>1125</v>
      </c>
      <c r="L78" s="1304"/>
      <c r="M78" s="1318">
        <v>3727</v>
      </c>
      <c r="N78" s="1319">
        <v>2952</v>
      </c>
      <c r="O78" s="1320">
        <f t="shared" si="1"/>
        <v>-775</v>
      </c>
    </row>
    <row r="79" spans="1:15">
      <c r="A79" s="1280">
        <v>79</v>
      </c>
      <c r="E79" s="1302"/>
      <c r="F79" s="1308" t="s">
        <v>1070</v>
      </c>
      <c r="G79" s="1308" t="s">
        <v>1071</v>
      </c>
      <c r="H79" s="1308" t="s">
        <v>270</v>
      </c>
      <c r="I79" s="1296"/>
      <c r="J79" s="1293" t="s">
        <v>79</v>
      </c>
      <c r="K79" s="559" t="s">
        <v>1126</v>
      </c>
      <c r="L79" s="1304"/>
      <c r="M79" s="820" t="s">
        <v>1381</v>
      </c>
      <c r="N79" s="1333" t="s">
        <v>1381</v>
      </c>
      <c r="O79" s="1334" t="str">
        <f t="shared" si="1"/>
        <v xml:space="preserve">- </v>
      </c>
    </row>
    <row r="80" spans="1:15">
      <c r="A80" s="1280">
        <v>80</v>
      </c>
      <c r="E80" s="1302"/>
      <c r="F80" s="1308" t="s">
        <v>1070</v>
      </c>
      <c r="G80" s="1308" t="s">
        <v>1071</v>
      </c>
      <c r="H80" s="1308" t="s">
        <v>270</v>
      </c>
      <c r="I80" s="1296"/>
      <c r="J80" s="1293" t="s">
        <v>79</v>
      </c>
      <c r="K80" s="1336" t="s">
        <v>1127</v>
      </c>
      <c r="L80" s="1304"/>
      <c r="M80" s="826" t="s">
        <v>1381</v>
      </c>
      <c r="N80" s="1337" t="s">
        <v>1381</v>
      </c>
      <c r="O80" s="1338" t="str">
        <f t="shared" si="1"/>
        <v xml:space="preserve">- </v>
      </c>
    </row>
    <row r="81" spans="1:15">
      <c r="A81" s="1280">
        <v>81</v>
      </c>
      <c r="E81" s="1302"/>
      <c r="F81" s="1308" t="s">
        <v>1070</v>
      </c>
      <c r="G81" s="1308" t="s">
        <v>1071</v>
      </c>
      <c r="H81" s="1308" t="s">
        <v>270</v>
      </c>
      <c r="I81" s="1296"/>
      <c r="J81" s="1293" t="s">
        <v>79</v>
      </c>
      <c r="K81" s="1321" t="s">
        <v>1109</v>
      </c>
      <c r="L81" s="1304"/>
      <c r="M81" s="1322">
        <v>14908</v>
      </c>
      <c r="N81" s="1323">
        <v>19009</v>
      </c>
      <c r="O81" s="1324">
        <f t="shared" si="1"/>
        <v>4101</v>
      </c>
    </row>
    <row r="82" spans="1:15">
      <c r="A82" s="1280">
        <v>82</v>
      </c>
      <c r="E82" s="1302"/>
      <c r="F82" s="1308" t="s">
        <v>1070</v>
      </c>
      <c r="G82" s="1308" t="s">
        <v>1071</v>
      </c>
      <c r="H82" s="1308" t="s">
        <v>270</v>
      </c>
      <c r="I82" s="1296"/>
      <c r="J82" s="1293" t="s">
        <v>79</v>
      </c>
      <c r="K82" s="781" t="s">
        <v>1128</v>
      </c>
      <c r="L82" s="1304"/>
      <c r="M82" s="1339" t="s">
        <v>1381</v>
      </c>
      <c r="N82" s="1340" t="s">
        <v>1381</v>
      </c>
      <c r="O82" s="1341" t="str">
        <f t="shared" si="1"/>
        <v xml:space="preserve">- </v>
      </c>
    </row>
    <row r="83" spans="1:15">
      <c r="A83" s="1280">
        <v>83</v>
      </c>
      <c r="E83" s="1302"/>
      <c r="F83" s="1308" t="s">
        <v>1070</v>
      </c>
      <c r="G83" s="1308" t="s">
        <v>1071</v>
      </c>
      <c r="H83" s="1308" t="s">
        <v>270</v>
      </c>
      <c r="I83" s="1296"/>
      <c r="J83" s="1293" t="s">
        <v>79</v>
      </c>
      <c r="K83" s="559" t="s">
        <v>1129</v>
      </c>
      <c r="L83" s="1304"/>
      <c r="M83" s="820" t="s">
        <v>1381</v>
      </c>
      <c r="N83" s="1333" t="s">
        <v>1381</v>
      </c>
      <c r="O83" s="1334" t="str">
        <f t="shared" si="1"/>
        <v xml:space="preserve">- </v>
      </c>
    </row>
    <row r="84" spans="1:15">
      <c r="A84" s="1280">
        <v>84</v>
      </c>
      <c r="E84" s="1302"/>
      <c r="F84" s="1308" t="s">
        <v>1070</v>
      </c>
      <c r="G84" s="1308" t="s">
        <v>1071</v>
      </c>
      <c r="H84" s="1308" t="s">
        <v>270</v>
      </c>
      <c r="I84" s="1296"/>
      <c r="J84" s="1293" t="s">
        <v>79</v>
      </c>
      <c r="K84" s="559" t="s">
        <v>1130</v>
      </c>
      <c r="L84" s="1304"/>
      <c r="M84" s="820">
        <v>23657</v>
      </c>
      <c r="N84" s="1333">
        <v>29727</v>
      </c>
      <c r="O84" s="1334">
        <f t="shared" si="1"/>
        <v>6070</v>
      </c>
    </row>
    <row r="85" spans="1:15">
      <c r="A85" s="1280">
        <v>85</v>
      </c>
      <c r="E85" s="1302"/>
      <c r="F85" s="1308" t="s">
        <v>1070</v>
      </c>
      <c r="G85" s="1308" t="s">
        <v>1071</v>
      </c>
      <c r="H85" s="1308" t="s">
        <v>270</v>
      </c>
      <c r="I85" s="1296"/>
      <c r="J85" s="1293" t="s">
        <v>79</v>
      </c>
      <c r="K85" s="559" t="s">
        <v>357</v>
      </c>
      <c r="L85" s="1304"/>
      <c r="M85" s="820">
        <v>-27638</v>
      </c>
      <c r="N85" s="1333">
        <v>-25819</v>
      </c>
      <c r="O85" s="1334">
        <f t="shared" si="1"/>
        <v>1819</v>
      </c>
    </row>
    <row r="86" spans="1:15">
      <c r="A86" s="1280">
        <v>86</v>
      </c>
      <c r="E86" s="1302"/>
      <c r="F86" s="1308" t="s">
        <v>1070</v>
      </c>
      <c r="G86" s="1308" t="s">
        <v>1071</v>
      </c>
      <c r="H86" s="1308" t="s">
        <v>270</v>
      </c>
      <c r="I86" s="1296"/>
      <c r="J86" s="1293" t="s">
        <v>79</v>
      </c>
      <c r="K86" s="693" t="s">
        <v>1131</v>
      </c>
      <c r="L86" s="1304"/>
      <c r="M86" s="820" t="s">
        <v>1381</v>
      </c>
      <c r="N86" s="1333" t="s">
        <v>1381</v>
      </c>
      <c r="O86" s="1334" t="str">
        <f t="shared" si="1"/>
        <v xml:space="preserve">- </v>
      </c>
    </row>
    <row r="87" spans="1:15">
      <c r="A87" s="1280">
        <v>87</v>
      </c>
      <c r="E87" s="1302"/>
      <c r="F87" s="1308" t="s">
        <v>1070</v>
      </c>
      <c r="G87" s="1308" t="s">
        <v>1071</v>
      </c>
      <c r="H87" s="1308" t="s">
        <v>270</v>
      </c>
      <c r="I87" s="1296"/>
      <c r="J87" s="1293" t="s">
        <v>79</v>
      </c>
      <c r="K87" s="1342" t="s">
        <v>1132</v>
      </c>
      <c r="L87" s="1304"/>
      <c r="M87" s="820" t="s">
        <v>1381</v>
      </c>
      <c r="N87" s="1333" t="s">
        <v>1381</v>
      </c>
      <c r="O87" s="1334" t="str">
        <f t="shared" si="1"/>
        <v xml:space="preserve">- </v>
      </c>
    </row>
    <row r="88" spans="1:15">
      <c r="A88" s="1280">
        <v>88</v>
      </c>
      <c r="E88" s="1302"/>
      <c r="F88" s="1308" t="s">
        <v>1070</v>
      </c>
      <c r="G88" s="1308" t="s">
        <v>1071</v>
      </c>
      <c r="H88" s="1308" t="s">
        <v>270</v>
      </c>
      <c r="I88" s="1296"/>
      <c r="J88" s="1293" t="s">
        <v>79</v>
      </c>
      <c r="K88" s="560" t="s">
        <v>1133</v>
      </c>
      <c r="L88" s="1304"/>
      <c r="M88" s="826" t="s">
        <v>1381</v>
      </c>
      <c r="N88" s="1337" t="s">
        <v>1381</v>
      </c>
      <c r="O88" s="1338" t="str">
        <f t="shared" si="1"/>
        <v xml:space="preserve">- </v>
      </c>
    </row>
    <row r="89" spans="1:15">
      <c r="A89" s="1280">
        <v>89</v>
      </c>
      <c r="E89" s="1302"/>
      <c r="F89" s="1343" t="s">
        <v>1070</v>
      </c>
      <c r="G89" s="1343" t="s">
        <v>1071</v>
      </c>
      <c r="H89" s="1343" t="s">
        <v>270</v>
      </c>
      <c r="I89" s="1296"/>
      <c r="J89" s="1293" t="s">
        <v>79</v>
      </c>
      <c r="K89" s="1321" t="s">
        <v>1134</v>
      </c>
      <c r="L89" s="1304"/>
      <c r="M89" s="1322">
        <v>19011209</v>
      </c>
      <c r="N89" s="1323">
        <v>19690575</v>
      </c>
      <c r="O89" s="1324">
        <f t="shared" si="1"/>
        <v>679366</v>
      </c>
    </row>
    <row r="90" spans="1:15">
      <c r="A90" s="1280">
        <v>90</v>
      </c>
      <c r="E90" s="1302"/>
      <c r="F90" s="1291" t="s">
        <v>79</v>
      </c>
      <c r="G90" s="1291" t="s">
        <v>79</v>
      </c>
      <c r="H90" s="1291" t="s">
        <v>79</v>
      </c>
      <c r="I90" s="1296"/>
      <c r="J90" s="1293" t="s">
        <v>79</v>
      </c>
      <c r="K90" s="1344" t="s">
        <v>1135</v>
      </c>
      <c r="L90" s="1304"/>
      <c r="M90" s="1304" t="s">
        <v>79</v>
      </c>
      <c r="N90" s="1304" t="s">
        <v>79</v>
      </c>
      <c r="O90" s="1313"/>
    </row>
    <row r="91" spans="1:15">
      <c r="A91" s="1280">
        <v>91</v>
      </c>
      <c r="E91" s="1302"/>
      <c r="F91" s="1303" t="s">
        <v>1070</v>
      </c>
      <c r="G91" s="1303" t="s">
        <v>1071</v>
      </c>
      <c r="H91" s="1303" t="s">
        <v>270</v>
      </c>
      <c r="I91" s="1296"/>
      <c r="J91" s="1293" t="s">
        <v>79</v>
      </c>
      <c r="K91" s="1321" t="s">
        <v>823</v>
      </c>
      <c r="L91" s="1304"/>
      <c r="M91" s="1322">
        <v>14787688</v>
      </c>
      <c r="N91" s="1323">
        <v>15424491</v>
      </c>
      <c r="O91" s="1324">
        <f t="shared" ref="O91:O140" si="2">IF(SUM(N91)-SUM(M91)=0,"- ",SUM(N91)-SUM(M91))</f>
        <v>636803</v>
      </c>
    </row>
    <row r="92" spans="1:15">
      <c r="A92" s="1280">
        <v>92</v>
      </c>
      <c r="E92" s="1302"/>
      <c r="F92" s="1308" t="s">
        <v>1070</v>
      </c>
      <c r="G92" s="1308" t="s">
        <v>1071</v>
      </c>
      <c r="H92" s="1308" t="s">
        <v>270</v>
      </c>
      <c r="I92" s="1296"/>
      <c r="J92" s="1293" t="s">
        <v>79</v>
      </c>
      <c r="K92" s="1345" t="s">
        <v>1136</v>
      </c>
      <c r="L92" s="1304"/>
      <c r="M92" s="1326">
        <v>317470</v>
      </c>
      <c r="N92" s="1327">
        <v>315658</v>
      </c>
      <c r="O92" s="1328">
        <f t="shared" si="2"/>
        <v>-1812</v>
      </c>
    </row>
    <row r="93" spans="1:15">
      <c r="A93" s="1280">
        <v>93</v>
      </c>
      <c r="E93" s="1302"/>
      <c r="F93" s="1308" t="s">
        <v>1070</v>
      </c>
      <c r="G93" s="1308" t="s">
        <v>1071</v>
      </c>
      <c r="H93" s="1308" t="s">
        <v>270</v>
      </c>
      <c r="I93" s="1296"/>
      <c r="J93" s="1293" t="s">
        <v>79</v>
      </c>
      <c r="K93" s="1346" t="s">
        <v>1137</v>
      </c>
      <c r="L93" s="1304"/>
      <c r="M93" s="1309">
        <v>10447199</v>
      </c>
      <c r="N93" s="1310">
        <v>11115476</v>
      </c>
      <c r="O93" s="1311">
        <f t="shared" si="2"/>
        <v>668277</v>
      </c>
    </row>
    <row r="94" spans="1:15">
      <c r="A94" s="1280">
        <v>94</v>
      </c>
      <c r="E94" s="1302"/>
      <c r="F94" s="1308" t="s">
        <v>1070</v>
      </c>
      <c r="G94" s="1308" t="s">
        <v>1071</v>
      </c>
      <c r="H94" s="1308" t="s">
        <v>270</v>
      </c>
      <c r="I94" s="1296"/>
      <c r="J94" s="1293" t="s">
        <v>79</v>
      </c>
      <c r="K94" s="1346" t="s">
        <v>1138</v>
      </c>
      <c r="L94" s="1304"/>
      <c r="M94" s="1309">
        <v>291744</v>
      </c>
      <c r="N94" s="1310">
        <v>304968</v>
      </c>
      <c r="O94" s="1311">
        <f t="shared" si="2"/>
        <v>13224</v>
      </c>
    </row>
    <row r="95" spans="1:15">
      <c r="A95" s="1280">
        <v>95</v>
      </c>
      <c r="E95" s="1302"/>
      <c r="F95" s="1308" t="s">
        <v>1070</v>
      </c>
      <c r="G95" s="1308" t="s">
        <v>1071</v>
      </c>
      <c r="H95" s="1308" t="s">
        <v>270</v>
      </c>
      <c r="I95" s="1296"/>
      <c r="J95" s="1293" t="s">
        <v>79</v>
      </c>
      <c r="K95" s="1346" t="s">
        <v>1139</v>
      </c>
      <c r="L95" s="1304"/>
      <c r="M95" s="1309">
        <v>6183</v>
      </c>
      <c r="N95" s="1310">
        <v>6436</v>
      </c>
      <c r="O95" s="1311">
        <f t="shared" si="2"/>
        <v>253</v>
      </c>
    </row>
    <row r="96" spans="1:15">
      <c r="A96" s="1280">
        <v>96</v>
      </c>
      <c r="E96" s="1302"/>
      <c r="F96" s="1308" t="s">
        <v>1070</v>
      </c>
      <c r="G96" s="1308" t="s">
        <v>1071</v>
      </c>
      <c r="H96" s="1308" t="s">
        <v>270</v>
      </c>
      <c r="I96" s="1296"/>
      <c r="J96" s="1293" t="s">
        <v>79</v>
      </c>
      <c r="K96" s="1346" t="s">
        <v>1140</v>
      </c>
      <c r="L96" s="1304"/>
      <c r="M96" s="1309" t="s">
        <v>1381</v>
      </c>
      <c r="N96" s="1310" t="s">
        <v>1381</v>
      </c>
      <c r="O96" s="1311" t="str">
        <f t="shared" si="2"/>
        <v xml:space="preserve">- </v>
      </c>
    </row>
    <row r="97" spans="1:15">
      <c r="A97" s="1280">
        <v>97</v>
      </c>
      <c r="E97" s="1302"/>
      <c r="F97" s="1308" t="s">
        <v>1070</v>
      </c>
      <c r="G97" s="1308" t="s">
        <v>1071</v>
      </c>
      <c r="H97" s="1308" t="s">
        <v>270</v>
      </c>
      <c r="I97" s="1296"/>
      <c r="J97" s="1293" t="s">
        <v>79</v>
      </c>
      <c r="K97" s="1346" t="s">
        <v>1141</v>
      </c>
      <c r="L97" s="1304"/>
      <c r="M97" s="1309" t="s">
        <v>1381</v>
      </c>
      <c r="N97" s="1310" t="s">
        <v>1381</v>
      </c>
      <c r="O97" s="1311" t="str">
        <f t="shared" si="2"/>
        <v xml:space="preserve">- </v>
      </c>
    </row>
    <row r="98" spans="1:15">
      <c r="A98" s="1280">
        <v>98</v>
      </c>
      <c r="E98" s="1302"/>
      <c r="F98" s="1308" t="s">
        <v>1070</v>
      </c>
      <c r="G98" s="1308" t="s">
        <v>1071</v>
      </c>
      <c r="H98" s="1308" t="s">
        <v>270</v>
      </c>
      <c r="I98" s="1296"/>
      <c r="J98" s="1293" t="s">
        <v>79</v>
      </c>
      <c r="K98" s="1346" t="s">
        <v>1142</v>
      </c>
      <c r="L98" s="1304"/>
      <c r="M98" s="1309">
        <v>3415830</v>
      </c>
      <c r="N98" s="1310">
        <v>3466664</v>
      </c>
      <c r="O98" s="1311">
        <f t="shared" si="2"/>
        <v>50834</v>
      </c>
    </row>
    <row r="99" spans="1:15">
      <c r="A99" s="1280">
        <v>99</v>
      </c>
      <c r="E99" s="1302"/>
      <c r="F99" s="1308" t="s">
        <v>1070</v>
      </c>
      <c r="G99" s="1308" t="s">
        <v>1071</v>
      </c>
      <c r="H99" s="1308" t="s">
        <v>270</v>
      </c>
      <c r="I99" s="1296"/>
      <c r="J99" s="1293" t="s">
        <v>79</v>
      </c>
      <c r="K99" s="1346" t="s">
        <v>1143</v>
      </c>
      <c r="L99" s="1304"/>
      <c r="M99" s="1309" t="s">
        <v>1381</v>
      </c>
      <c r="N99" s="1310" t="s">
        <v>1381</v>
      </c>
      <c r="O99" s="1311" t="str">
        <f t="shared" si="2"/>
        <v xml:space="preserve">- </v>
      </c>
    </row>
    <row r="100" spans="1:15">
      <c r="A100" s="1280">
        <v>100</v>
      </c>
      <c r="E100" s="1302"/>
      <c r="F100" s="1308" t="s">
        <v>1070</v>
      </c>
      <c r="G100" s="1308" t="s">
        <v>1071</v>
      </c>
      <c r="H100" s="1308" t="s">
        <v>270</v>
      </c>
      <c r="I100" s="1296"/>
      <c r="J100" s="1293" t="s">
        <v>79</v>
      </c>
      <c r="K100" s="1346" t="s">
        <v>1144</v>
      </c>
      <c r="L100" s="1304"/>
      <c r="M100" s="1309" t="s">
        <v>1381</v>
      </c>
      <c r="N100" s="1310" t="s">
        <v>1381</v>
      </c>
      <c r="O100" s="1311" t="str">
        <f t="shared" si="2"/>
        <v xml:space="preserve">- </v>
      </c>
    </row>
    <row r="101" spans="1:15">
      <c r="A101" s="1280">
        <v>101</v>
      </c>
      <c r="E101" s="1302"/>
      <c r="F101" s="1308" t="s">
        <v>1070</v>
      </c>
      <c r="G101" s="1308" t="s">
        <v>1071</v>
      </c>
      <c r="H101" s="1308" t="s">
        <v>270</v>
      </c>
      <c r="I101" s="1296"/>
      <c r="J101" s="1293" t="s">
        <v>79</v>
      </c>
      <c r="K101" s="1347" t="s">
        <v>1145</v>
      </c>
      <c r="L101" s="1304"/>
      <c r="M101" s="1318">
        <v>309260</v>
      </c>
      <c r="N101" s="1319">
        <v>215286</v>
      </c>
      <c r="O101" s="1320">
        <f t="shared" si="2"/>
        <v>-93974</v>
      </c>
    </row>
    <row r="102" spans="1:15">
      <c r="A102" s="1280">
        <v>102</v>
      </c>
      <c r="E102" s="1302"/>
      <c r="F102" s="1308" t="s">
        <v>1070</v>
      </c>
      <c r="G102" s="1308" t="s">
        <v>1071</v>
      </c>
      <c r="H102" s="1308" t="s">
        <v>270</v>
      </c>
      <c r="I102" s="1296"/>
      <c r="J102" s="1293" t="s">
        <v>79</v>
      </c>
      <c r="K102" s="1321" t="s">
        <v>824</v>
      </c>
      <c r="L102" s="1304"/>
      <c r="M102" s="1322">
        <v>608959</v>
      </c>
      <c r="N102" s="1323">
        <v>554748</v>
      </c>
      <c r="O102" s="1324">
        <f t="shared" si="2"/>
        <v>-54211</v>
      </c>
    </row>
    <row r="103" spans="1:15">
      <c r="A103" s="1280">
        <v>103</v>
      </c>
      <c r="E103" s="1302"/>
      <c r="F103" s="1308" t="s">
        <v>1070</v>
      </c>
      <c r="G103" s="1308" t="s">
        <v>1071</v>
      </c>
      <c r="H103" s="1308" t="s">
        <v>270</v>
      </c>
      <c r="I103" s="1296"/>
      <c r="J103" s="1293" t="s">
        <v>79</v>
      </c>
      <c r="K103" s="1321" t="s">
        <v>567</v>
      </c>
      <c r="L103" s="1304"/>
      <c r="M103" s="1322" t="s">
        <v>1381</v>
      </c>
      <c r="N103" s="1323" t="s">
        <v>1381</v>
      </c>
      <c r="O103" s="1324" t="str">
        <f t="shared" si="2"/>
        <v xml:space="preserve">- </v>
      </c>
    </row>
    <row r="104" spans="1:15">
      <c r="A104" s="1280">
        <v>104</v>
      </c>
      <c r="E104" s="1302"/>
      <c r="F104" s="1308" t="s">
        <v>1070</v>
      </c>
      <c r="G104" s="1308" t="s">
        <v>1071</v>
      </c>
      <c r="H104" s="1308" t="s">
        <v>270</v>
      </c>
      <c r="I104" s="1296"/>
      <c r="J104" s="1293" t="s">
        <v>79</v>
      </c>
      <c r="K104" s="1348" t="s">
        <v>1146</v>
      </c>
      <c r="L104" s="1304"/>
      <c r="M104" s="1326" t="s">
        <v>1381</v>
      </c>
      <c r="N104" s="1327" t="s">
        <v>1381</v>
      </c>
      <c r="O104" s="1328" t="str">
        <f t="shared" si="2"/>
        <v xml:space="preserve">- </v>
      </c>
    </row>
    <row r="105" spans="1:15">
      <c r="A105" s="1280">
        <v>105</v>
      </c>
      <c r="E105" s="1302"/>
      <c r="F105" s="1308" t="s">
        <v>1070</v>
      </c>
      <c r="G105" s="1308" t="s">
        <v>1071</v>
      </c>
      <c r="H105" s="1308" t="s">
        <v>270</v>
      </c>
      <c r="I105" s="1296"/>
      <c r="J105" s="1293" t="s">
        <v>79</v>
      </c>
      <c r="K105" s="1349" t="s">
        <v>1147</v>
      </c>
      <c r="L105" s="1304"/>
      <c r="M105" s="1309">
        <v>681777</v>
      </c>
      <c r="N105" s="1310">
        <v>810859</v>
      </c>
      <c r="O105" s="1311">
        <f t="shared" si="2"/>
        <v>129082</v>
      </c>
    </row>
    <row r="106" spans="1:15">
      <c r="A106" s="1280">
        <v>106</v>
      </c>
      <c r="E106" s="1302"/>
      <c r="F106" s="1308" t="s">
        <v>1070</v>
      </c>
      <c r="G106" s="1308" t="s">
        <v>1071</v>
      </c>
      <c r="H106" s="1308" t="s">
        <v>270</v>
      </c>
      <c r="I106" s="1296"/>
      <c r="J106" s="1293" t="s">
        <v>79</v>
      </c>
      <c r="K106" s="1349" t="s">
        <v>826</v>
      </c>
      <c r="L106" s="1304"/>
      <c r="M106" s="1309">
        <v>13945</v>
      </c>
      <c r="N106" s="1310">
        <v>17160</v>
      </c>
      <c r="O106" s="1311">
        <f t="shared" si="2"/>
        <v>3215</v>
      </c>
    </row>
    <row r="107" spans="1:15">
      <c r="A107" s="1280">
        <v>107</v>
      </c>
      <c r="E107" s="1302"/>
      <c r="F107" s="1308" t="s">
        <v>1070</v>
      </c>
      <c r="G107" s="1308" t="s">
        <v>1071</v>
      </c>
      <c r="H107" s="1308" t="s">
        <v>270</v>
      </c>
      <c r="I107" s="1296"/>
      <c r="J107" s="1293" t="s">
        <v>79</v>
      </c>
      <c r="K107" s="1349" t="s">
        <v>781</v>
      </c>
      <c r="L107" s="1304"/>
      <c r="M107" s="1309">
        <v>262547</v>
      </c>
      <c r="N107" s="1310">
        <v>337074</v>
      </c>
      <c r="O107" s="1311">
        <f t="shared" si="2"/>
        <v>74527</v>
      </c>
    </row>
    <row r="108" spans="1:15">
      <c r="A108" s="1280">
        <v>108</v>
      </c>
      <c r="E108" s="1302"/>
      <c r="F108" s="1308" t="s">
        <v>1070</v>
      </c>
      <c r="G108" s="1308" t="s">
        <v>1071</v>
      </c>
      <c r="H108" s="1308" t="s">
        <v>270</v>
      </c>
      <c r="I108" s="1296"/>
      <c r="J108" s="1293" t="s">
        <v>79</v>
      </c>
      <c r="K108" s="1349" t="s">
        <v>1148</v>
      </c>
      <c r="L108" s="1304"/>
      <c r="M108" s="1309" t="s">
        <v>1381</v>
      </c>
      <c r="N108" s="1310" t="s">
        <v>1381</v>
      </c>
      <c r="O108" s="1311" t="str">
        <f t="shared" si="2"/>
        <v xml:space="preserve">- </v>
      </c>
    </row>
    <row r="109" spans="1:15">
      <c r="A109" s="1280">
        <v>109</v>
      </c>
      <c r="E109" s="1302"/>
      <c r="F109" s="1308" t="s">
        <v>1070</v>
      </c>
      <c r="G109" s="1308" t="s">
        <v>1071</v>
      </c>
      <c r="H109" s="1308" t="s">
        <v>270</v>
      </c>
      <c r="I109" s="1296"/>
      <c r="J109" s="1293" t="s">
        <v>79</v>
      </c>
      <c r="K109" s="1350" t="s">
        <v>1149</v>
      </c>
      <c r="L109" s="1304"/>
      <c r="M109" s="1318" t="s">
        <v>1381</v>
      </c>
      <c r="N109" s="1319" t="s">
        <v>1381</v>
      </c>
      <c r="O109" s="1320" t="str">
        <f t="shared" si="2"/>
        <v xml:space="preserve">- </v>
      </c>
    </row>
    <row r="110" spans="1:15">
      <c r="A110" s="1280">
        <v>110</v>
      </c>
      <c r="E110" s="1302"/>
      <c r="F110" s="1308" t="s">
        <v>1070</v>
      </c>
      <c r="G110" s="1308" t="s">
        <v>1071</v>
      </c>
      <c r="H110" s="1308" t="s">
        <v>270</v>
      </c>
      <c r="I110" s="1296"/>
      <c r="J110" s="1293" t="s">
        <v>79</v>
      </c>
      <c r="K110" s="1321" t="s">
        <v>828</v>
      </c>
      <c r="L110" s="1304"/>
      <c r="M110" s="1322">
        <v>10448</v>
      </c>
      <c r="N110" s="1323">
        <v>18618</v>
      </c>
      <c r="O110" s="1324">
        <f t="shared" si="2"/>
        <v>8170</v>
      </c>
    </row>
    <row r="111" spans="1:15">
      <c r="A111" s="1280">
        <v>111</v>
      </c>
      <c r="E111" s="1302"/>
      <c r="F111" s="1308" t="s">
        <v>1070</v>
      </c>
      <c r="G111" s="1308" t="s">
        <v>1071</v>
      </c>
      <c r="H111" s="1308" t="s">
        <v>270</v>
      </c>
      <c r="I111" s="1296"/>
      <c r="J111" s="1293" t="s">
        <v>79</v>
      </c>
      <c r="K111" s="1348" t="s">
        <v>1150</v>
      </c>
      <c r="L111" s="1304"/>
      <c r="M111" s="1326" t="s">
        <v>1381</v>
      </c>
      <c r="N111" s="1327">
        <v>5427</v>
      </c>
      <c r="O111" s="1328">
        <f t="shared" si="2"/>
        <v>5427</v>
      </c>
    </row>
    <row r="112" spans="1:15">
      <c r="A112" s="1280">
        <v>112</v>
      </c>
      <c r="E112" s="1302"/>
      <c r="F112" s="1308" t="s">
        <v>1070</v>
      </c>
      <c r="G112" s="1308" t="s">
        <v>1071</v>
      </c>
      <c r="H112" s="1308" t="s">
        <v>270</v>
      </c>
      <c r="I112" s="1296"/>
      <c r="J112" s="1293" t="s">
        <v>79</v>
      </c>
      <c r="K112" s="1351" t="s">
        <v>1077</v>
      </c>
      <c r="L112" s="1304"/>
      <c r="M112" s="1309" t="s">
        <v>1381</v>
      </c>
      <c r="N112" s="1310">
        <v>2</v>
      </c>
      <c r="O112" s="1311">
        <f t="shared" si="2"/>
        <v>2</v>
      </c>
    </row>
    <row r="113" spans="1:15">
      <c r="A113" s="1280">
        <v>113</v>
      </c>
      <c r="E113" s="1302"/>
      <c r="F113" s="1308" t="s">
        <v>1070</v>
      </c>
      <c r="G113" s="1308" t="s">
        <v>1071</v>
      </c>
      <c r="H113" s="1308" t="s">
        <v>270</v>
      </c>
      <c r="I113" s="1296"/>
      <c r="J113" s="1293" t="s">
        <v>79</v>
      </c>
      <c r="K113" s="1351" t="s">
        <v>1151</v>
      </c>
      <c r="L113" s="1304"/>
      <c r="M113" s="1309" t="s">
        <v>1381</v>
      </c>
      <c r="N113" s="1310" t="s">
        <v>1381</v>
      </c>
      <c r="O113" s="1311" t="str">
        <f t="shared" si="2"/>
        <v xml:space="preserve">- </v>
      </c>
    </row>
    <row r="114" spans="1:15">
      <c r="A114" s="1280">
        <v>114</v>
      </c>
      <c r="E114" s="1302"/>
      <c r="F114" s="1308" t="s">
        <v>1070</v>
      </c>
      <c r="G114" s="1308" t="s">
        <v>1071</v>
      </c>
      <c r="H114" s="1308" t="s">
        <v>270</v>
      </c>
      <c r="I114" s="1296"/>
      <c r="J114" s="1293" t="s">
        <v>79</v>
      </c>
      <c r="K114" s="1351" t="s">
        <v>1079</v>
      </c>
      <c r="L114" s="1304"/>
      <c r="M114" s="1309" t="s">
        <v>1381</v>
      </c>
      <c r="N114" s="1310" t="s">
        <v>1381</v>
      </c>
      <c r="O114" s="1311" t="str">
        <f t="shared" si="2"/>
        <v xml:space="preserve">- </v>
      </c>
    </row>
    <row r="115" spans="1:15">
      <c r="A115" s="1280">
        <v>115</v>
      </c>
      <c r="E115" s="1302"/>
      <c r="F115" s="1308" t="s">
        <v>1070</v>
      </c>
      <c r="G115" s="1308" t="s">
        <v>1071</v>
      </c>
      <c r="H115" s="1308" t="s">
        <v>270</v>
      </c>
      <c r="I115" s="1296"/>
      <c r="J115" s="1293" t="s">
        <v>79</v>
      </c>
      <c r="K115" s="1352" t="s">
        <v>1080</v>
      </c>
      <c r="L115" s="1304"/>
      <c r="M115" s="1318">
        <v>10448</v>
      </c>
      <c r="N115" s="1319">
        <v>13188</v>
      </c>
      <c r="O115" s="1320">
        <f t="shared" si="2"/>
        <v>2740</v>
      </c>
    </row>
    <row r="116" spans="1:15">
      <c r="A116" s="1280">
        <v>116</v>
      </c>
      <c r="E116" s="1302"/>
      <c r="F116" s="1308" t="s">
        <v>1070</v>
      </c>
      <c r="G116" s="1308" t="s">
        <v>1071</v>
      </c>
      <c r="H116" s="1308" t="s">
        <v>270</v>
      </c>
      <c r="I116" s="1296"/>
      <c r="J116" s="1293" t="s">
        <v>79</v>
      </c>
      <c r="K116" s="1321" t="s">
        <v>830</v>
      </c>
      <c r="L116" s="1304"/>
      <c r="M116" s="1322">
        <v>1324536</v>
      </c>
      <c r="N116" s="1323">
        <v>1194268</v>
      </c>
      <c r="O116" s="1324">
        <f t="shared" si="2"/>
        <v>-130268</v>
      </c>
    </row>
    <row r="117" spans="1:15">
      <c r="A117" s="1280">
        <v>117</v>
      </c>
      <c r="E117" s="1302"/>
      <c r="F117" s="1308" t="s">
        <v>1070</v>
      </c>
      <c r="G117" s="1308" t="s">
        <v>1071</v>
      </c>
      <c r="H117" s="1308" t="s">
        <v>270</v>
      </c>
      <c r="I117" s="1296"/>
      <c r="J117" s="1293" t="s">
        <v>79</v>
      </c>
      <c r="K117" s="1348" t="s">
        <v>1152</v>
      </c>
      <c r="L117" s="1304"/>
      <c r="M117" s="1326" t="s">
        <v>1381</v>
      </c>
      <c r="N117" s="1327" t="s">
        <v>1381</v>
      </c>
      <c r="O117" s="1328" t="str">
        <f t="shared" si="2"/>
        <v xml:space="preserve">- </v>
      </c>
    </row>
    <row r="118" spans="1:15">
      <c r="A118" s="1280">
        <v>118</v>
      </c>
      <c r="E118" s="1302"/>
      <c r="F118" s="1308" t="s">
        <v>1070</v>
      </c>
      <c r="G118" s="1308" t="s">
        <v>1071</v>
      </c>
      <c r="H118" s="1308" t="s">
        <v>270</v>
      </c>
      <c r="I118" s="1296"/>
      <c r="J118" s="1293" t="s">
        <v>79</v>
      </c>
      <c r="K118" s="1351" t="s">
        <v>1153</v>
      </c>
      <c r="L118" s="1304"/>
      <c r="M118" s="1309" t="s">
        <v>1381</v>
      </c>
      <c r="N118" s="1310" t="s">
        <v>1381</v>
      </c>
      <c r="O118" s="1311" t="str">
        <f t="shared" si="2"/>
        <v xml:space="preserve">- </v>
      </c>
    </row>
    <row r="119" spans="1:15">
      <c r="A119" s="1280">
        <v>119</v>
      </c>
      <c r="E119" s="1302"/>
      <c r="F119" s="1308" t="s">
        <v>1070</v>
      </c>
      <c r="G119" s="1308" t="s">
        <v>1071</v>
      </c>
      <c r="H119" s="1308" t="s">
        <v>270</v>
      </c>
      <c r="I119" s="1296"/>
      <c r="J119" s="1293" t="s">
        <v>79</v>
      </c>
      <c r="K119" s="1351" t="s">
        <v>1154</v>
      </c>
      <c r="L119" s="1304"/>
      <c r="M119" s="1309">
        <v>1324536</v>
      </c>
      <c r="N119" s="1310">
        <v>1194268</v>
      </c>
      <c r="O119" s="1311">
        <f t="shared" si="2"/>
        <v>-130268</v>
      </c>
    </row>
    <row r="120" spans="1:15">
      <c r="A120" s="1280">
        <v>120</v>
      </c>
      <c r="E120" s="1302"/>
      <c r="F120" s="1308" t="s">
        <v>1070</v>
      </c>
      <c r="G120" s="1308" t="s">
        <v>1071</v>
      </c>
      <c r="H120" s="1308" t="s">
        <v>270</v>
      </c>
      <c r="I120" s="1296"/>
      <c r="J120" s="1293" t="s">
        <v>79</v>
      </c>
      <c r="K120" s="1353" t="s">
        <v>1155</v>
      </c>
      <c r="L120" s="1304"/>
      <c r="M120" s="1309" t="s">
        <v>1381</v>
      </c>
      <c r="N120" s="1310" t="s">
        <v>1381</v>
      </c>
      <c r="O120" s="1311" t="str">
        <f t="shared" si="2"/>
        <v xml:space="preserve">- </v>
      </c>
    </row>
    <row r="121" spans="1:15">
      <c r="A121" s="1280">
        <v>121</v>
      </c>
      <c r="E121" s="1302"/>
      <c r="F121" s="1308" t="s">
        <v>1070</v>
      </c>
      <c r="G121" s="1308" t="s">
        <v>1071</v>
      </c>
      <c r="H121" s="1308" t="s">
        <v>270</v>
      </c>
      <c r="I121" s="1296"/>
      <c r="J121" s="1293" t="s">
        <v>79</v>
      </c>
      <c r="K121" s="1350" t="s">
        <v>1156</v>
      </c>
      <c r="L121" s="1304"/>
      <c r="M121" s="1318" t="s">
        <v>1381</v>
      </c>
      <c r="N121" s="1319" t="s">
        <v>1381</v>
      </c>
      <c r="O121" s="1320" t="str">
        <f t="shared" si="2"/>
        <v xml:space="preserve">- </v>
      </c>
    </row>
    <row r="122" spans="1:15">
      <c r="A122" s="1280">
        <v>122</v>
      </c>
      <c r="E122" s="1302"/>
      <c r="F122" s="1308" t="s">
        <v>1070</v>
      </c>
      <c r="G122" s="1308" t="s">
        <v>1071</v>
      </c>
      <c r="H122" s="1308" t="s">
        <v>270</v>
      </c>
      <c r="I122" s="1296"/>
      <c r="J122" s="1293" t="s">
        <v>79</v>
      </c>
      <c r="K122" s="1321" t="s">
        <v>767</v>
      </c>
      <c r="L122" s="1304"/>
      <c r="M122" s="1322">
        <v>576</v>
      </c>
      <c r="N122" s="1323">
        <v>724</v>
      </c>
      <c r="O122" s="1324">
        <f t="shared" si="2"/>
        <v>148</v>
      </c>
    </row>
    <row r="123" spans="1:15">
      <c r="A123" s="1280">
        <v>123</v>
      </c>
      <c r="E123" s="1302"/>
      <c r="F123" s="1308" t="s">
        <v>1070</v>
      </c>
      <c r="G123" s="1308" t="s">
        <v>1071</v>
      </c>
      <c r="H123" s="1308" t="s">
        <v>270</v>
      </c>
      <c r="I123" s="1296"/>
      <c r="J123" s="1293" t="s">
        <v>79</v>
      </c>
      <c r="K123" s="1348" t="s">
        <v>1157</v>
      </c>
      <c r="L123" s="1304"/>
      <c r="M123" s="1326" t="s">
        <v>1381</v>
      </c>
      <c r="N123" s="1327" t="s">
        <v>1381</v>
      </c>
      <c r="O123" s="1328" t="str">
        <f t="shared" si="2"/>
        <v xml:space="preserve">- </v>
      </c>
    </row>
    <row r="124" spans="1:15">
      <c r="A124" s="1280">
        <v>124</v>
      </c>
      <c r="E124" s="1302"/>
      <c r="F124" s="1308" t="s">
        <v>1070</v>
      </c>
      <c r="G124" s="1308" t="s">
        <v>1071</v>
      </c>
      <c r="H124" s="1308" t="s">
        <v>270</v>
      </c>
      <c r="I124" s="1296"/>
      <c r="J124" s="1293" t="s">
        <v>79</v>
      </c>
      <c r="K124" s="1351" t="s">
        <v>1158</v>
      </c>
      <c r="L124" s="1304"/>
      <c r="M124" s="1309" t="s">
        <v>1381</v>
      </c>
      <c r="N124" s="1310" t="s">
        <v>1381</v>
      </c>
      <c r="O124" s="1311" t="str">
        <f t="shared" si="2"/>
        <v xml:space="preserve">- </v>
      </c>
    </row>
    <row r="125" spans="1:15">
      <c r="A125" s="1280">
        <v>125</v>
      </c>
      <c r="E125" s="1302"/>
      <c r="F125" s="1308" t="s">
        <v>1070</v>
      </c>
      <c r="G125" s="1308" t="s">
        <v>1071</v>
      </c>
      <c r="H125" s="1308" t="s">
        <v>270</v>
      </c>
      <c r="I125" s="1296"/>
      <c r="J125" s="1293" t="s">
        <v>79</v>
      </c>
      <c r="K125" s="1351" t="s">
        <v>1159</v>
      </c>
      <c r="L125" s="1304"/>
      <c r="M125" s="1309">
        <v>100</v>
      </c>
      <c r="N125" s="1310">
        <v>83</v>
      </c>
      <c r="O125" s="1311">
        <f t="shared" si="2"/>
        <v>-17</v>
      </c>
    </row>
    <row r="126" spans="1:15">
      <c r="A126" s="1280">
        <v>126</v>
      </c>
      <c r="E126" s="1302"/>
      <c r="F126" s="1308" t="s">
        <v>1070</v>
      </c>
      <c r="G126" s="1308" t="s">
        <v>1071</v>
      </c>
      <c r="H126" s="1308" t="s">
        <v>270</v>
      </c>
      <c r="I126" s="1296"/>
      <c r="J126" s="1293" t="s">
        <v>79</v>
      </c>
      <c r="K126" s="1351" t="s">
        <v>1160</v>
      </c>
      <c r="L126" s="1304"/>
      <c r="M126" s="1309">
        <v>475</v>
      </c>
      <c r="N126" s="1310">
        <v>641</v>
      </c>
      <c r="O126" s="1311">
        <f t="shared" si="2"/>
        <v>166</v>
      </c>
    </row>
    <row r="127" spans="1:15">
      <c r="A127" s="1280">
        <v>127</v>
      </c>
      <c r="E127" s="1302"/>
      <c r="F127" s="1308" t="s">
        <v>1070</v>
      </c>
      <c r="G127" s="1308" t="s">
        <v>1071</v>
      </c>
      <c r="H127" s="1308" t="s">
        <v>270</v>
      </c>
      <c r="I127" s="1296"/>
      <c r="J127" s="1293" t="s">
        <v>79</v>
      </c>
      <c r="K127" s="1349" t="s">
        <v>570</v>
      </c>
      <c r="L127" s="1304"/>
      <c r="M127" s="1309" t="s">
        <v>1381</v>
      </c>
      <c r="N127" s="1310" t="s">
        <v>1381</v>
      </c>
      <c r="O127" s="1311" t="str">
        <f t="shared" si="2"/>
        <v xml:space="preserve">- </v>
      </c>
    </row>
    <row r="128" spans="1:15">
      <c r="A128" s="1280">
        <v>128</v>
      </c>
      <c r="E128" s="1302"/>
      <c r="F128" s="1308" t="s">
        <v>1070</v>
      </c>
      <c r="G128" s="1308" t="s">
        <v>1071</v>
      </c>
      <c r="H128" s="1308" t="s">
        <v>270</v>
      </c>
      <c r="I128" s="1296"/>
      <c r="J128" s="1293" t="s">
        <v>79</v>
      </c>
      <c r="K128" s="1349" t="s">
        <v>571</v>
      </c>
      <c r="L128" s="1304"/>
      <c r="M128" s="1309">
        <v>103331</v>
      </c>
      <c r="N128" s="1310">
        <v>110038</v>
      </c>
      <c r="O128" s="1311">
        <f t="shared" si="2"/>
        <v>6707</v>
      </c>
    </row>
    <row r="129" spans="1:15">
      <c r="A129" s="1280">
        <v>129</v>
      </c>
      <c r="E129" s="1302"/>
      <c r="F129" s="1308" t="s">
        <v>1070</v>
      </c>
      <c r="G129" s="1308" t="s">
        <v>1071</v>
      </c>
      <c r="H129" s="1308" t="s">
        <v>270</v>
      </c>
      <c r="I129" s="1296"/>
      <c r="J129" s="1293" t="s">
        <v>79</v>
      </c>
      <c r="K129" s="1349" t="s">
        <v>783</v>
      </c>
      <c r="L129" s="1304"/>
      <c r="M129" s="1309" t="s">
        <v>1381</v>
      </c>
      <c r="N129" s="1310" t="s">
        <v>1381</v>
      </c>
      <c r="O129" s="1311" t="str">
        <f t="shared" si="2"/>
        <v xml:space="preserve">- </v>
      </c>
    </row>
    <row r="130" spans="1:15">
      <c r="A130" s="1280">
        <v>130</v>
      </c>
      <c r="E130" s="1302"/>
      <c r="F130" s="1308" t="s">
        <v>1070</v>
      </c>
      <c r="G130" s="1308" t="s">
        <v>1071</v>
      </c>
      <c r="H130" s="1308" t="s">
        <v>270</v>
      </c>
      <c r="I130" s="1296"/>
      <c r="J130" s="1293" t="s">
        <v>79</v>
      </c>
      <c r="K130" s="1349" t="s">
        <v>831</v>
      </c>
      <c r="L130" s="1304"/>
      <c r="M130" s="1309">
        <v>8883</v>
      </c>
      <c r="N130" s="1310">
        <v>13439</v>
      </c>
      <c r="O130" s="1311">
        <f t="shared" si="2"/>
        <v>4556</v>
      </c>
    </row>
    <row r="131" spans="1:15">
      <c r="A131" s="1280">
        <v>131</v>
      </c>
      <c r="E131" s="1302"/>
      <c r="F131" s="1308" t="s">
        <v>1070</v>
      </c>
      <c r="G131" s="1308" t="s">
        <v>1071</v>
      </c>
      <c r="H131" s="1308" t="s">
        <v>270</v>
      </c>
      <c r="I131" s="1296"/>
      <c r="J131" s="1293" t="s">
        <v>79</v>
      </c>
      <c r="K131" s="1350" t="s">
        <v>832</v>
      </c>
      <c r="L131" s="1304"/>
      <c r="M131" s="1318" t="s">
        <v>1381</v>
      </c>
      <c r="N131" s="1319" t="s">
        <v>1381</v>
      </c>
      <c r="O131" s="1320" t="str">
        <f t="shared" si="2"/>
        <v xml:space="preserve">- </v>
      </c>
    </row>
    <row r="132" spans="1:15">
      <c r="A132" s="1280">
        <v>132</v>
      </c>
      <c r="E132" s="1302"/>
      <c r="F132" s="1308" t="s">
        <v>1070</v>
      </c>
      <c r="G132" s="1308" t="s">
        <v>1071</v>
      </c>
      <c r="H132" s="1308" t="s">
        <v>270</v>
      </c>
      <c r="I132" s="1296"/>
      <c r="J132" s="1293" t="s">
        <v>79</v>
      </c>
      <c r="K132" s="1321" t="s">
        <v>833</v>
      </c>
      <c r="L132" s="1304"/>
      <c r="M132" s="1322">
        <v>166519</v>
      </c>
      <c r="N132" s="1323">
        <v>166448</v>
      </c>
      <c r="O132" s="1324">
        <f t="shared" si="2"/>
        <v>-71</v>
      </c>
    </row>
    <row r="133" spans="1:15">
      <c r="A133" s="1280">
        <v>133</v>
      </c>
      <c r="E133" s="1302"/>
      <c r="F133" s="1308" t="s">
        <v>1070</v>
      </c>
      <c r="G133" s="1308" t="s">
        <v>1071</v>
      </c>
      <c r="H133" s="1308" t="s">
        <v>270</v>
      </c>
      <c r="I133" s="1296"/>
      <c r="J133" s="1293" t="s">
        <v>79</v>
      </c>
      <c r="K133" s="1348" t="s">
        <v>1161</v>
      </c>
      <c r="L133" s="1304"/>
      <c r="M133" s="1326">
        <v>54</v>
      </c>
      <c r="N133" s="1327">
        <v>31</v>
      </c>
      <c r="O133" s="1328">
        <f t="shared" si="2"/>
        <v>-23</v>
      </c>
    </row>
    <row r="134" spans="1:15">
      <c r="A134" s="1280">
        <v>134</v>
      </c>
      <c r="E134" s="1302"/>
      <c r="F134" s="1308" t="s">
        <v>1070</v>
      </c>
      <c r="G134" s="1308" t="s">
        <v>1071</v>
      </c>
      <c r="H134" s="1308" t="s">
        <v>270</v>
      </c>
      <c r="I134" s="1296"/>
      <c r="J134" s="1293" t="s">
        <v>79</v>
      </c>
      <c r="K134" s="1351" t="s">
        <v>1162</v>
      </c>
      <c r="L134" s="1304"/>
      <c r="M134" s="1309">
        <v>7352</v>
      </c>
      <c r="N134" s="1310">
        <v>6788</v>
      </c>
      <c r="O134" s="1311">
        <f t="shared" si="2"/>
        <v>-564</v>
      </c>
    </row>
    <row r="135" spans="1:15">
      <c r="A135" s="1280">
        <v>135</v>
      </c>
      <c r="E135" s="1302"/>
      <c r="F135" s="1308" t="s">
        <v>1070</v>
      </c>
      <c r="G135" s="1308" t="s">
        <v>1071</v>
      </c>
      <c r="H135" s="1308" t="s">
        <v>270</v>
      </c>
      <c r="I135" s="1296"/>
      <c r="J135" s="1293" t="s">
        <v>79</v>
      </c>
      <c r="K135" s="1351" t="s">
        <v>1163</v>
      </c>
      <c r="L135" s="1304"/>
      <c r="M135" s="1309">
        <v>7939</v>
      </c>
      <c r="N135" s="1310">
        <v>11863</v>
      </c>
      <c r="O135" s="1311">
        <f t="shared" si="2"/>
        <v>3924</v>
      </c>
    </row>
    <row r="136" spans="1:15">
      <c r="A136" s="1280">
        <v>136</v>
      </c>
      <c r="E136" s="1302"/>
      <c r="F136" s="1308" t="s">
        <v>1070</v>
      </c>
      <c r="G136" s="1308" t="s">
        <v>1071</v>
      </c>
      <c r="H136" s="1308" t="s">
        <v>270</v>
      </c>
      <c r="I136" s="1296"/>
      <c r="J136" s="1293" t="s">
        <v>79</v>
      </c>
      <c r="K136" s="1351" t="s">
        <v>1104</v>
      </c>
      <c r="L136" s="1304"/>
      <c r="M136" s="1309">
        <v>74566</v>
      </c>
      <c r="N136" s="1310">
        <v>87296</v>
      </c>
      <c r="O136" s="1311">
        <f t="shared" si="2"/>
        <v>12730</v>
      </c>
    </row>
    <row r="137" spans="1:15">
      <c r="A137" s="1280">
        <v>137</v>
      </c>
      <c r="E137" s="1302"/>
      <c r="F137" s="1308" t="s">
        <v>1070</v>
      </c>
      <c r="G137" s="1308" t="s">
        <v>1071</v>
      </c>
      <c r="H137" s="1308" t="s">
        <v>270</v>
      </c>
      <c r="I137" s="1296"/>
      <c r="J137" s="1293" t="s">
        <v>79</v>
      </c>
      <c r="K137" s="1351" t="s">
        <v>1164</v>
      </c>
      <c r="L137" s="1304"/>
      <c r="M137" s="1309">
        <v>5603</v>
      </c>
      <c r="N137" s="1310">
        <v>28920</v>
      </c>
      <c r="O137" s="1311">
        <f t="shared" si="2"/>
        <v>23317</v>
      </c>
    </row>
    <row r="138" spans="1:15">
      <c r="A138" s="1280">
        <v>138</v>
      </c>
      <c r="E138" s="1302"/>
      <c r="F138" s="1308" t="s">
        <v>1070</v>
      </c>
      <c r="G138" s="1308" t="s">
        <v>1071</v>
      </c>
      <c r="H138" s="1308" t="s">
        <v>270</v>
      </c>
      <c r="I138" s="1296"/>
      <c r="J138" s="1293" t="s">
        <v>79</v>
      </c>
      <c r="K138" s="1351" t="s">
        <v>1165</v>
      </c>
      <c r="L138" s="1304"/>
      <c r="M138" s="1309" t="s">
        <v>1381</v>
      </c>
      <c r="N138" s="1310" t="s">
        <v>1381</v>
      </c>
      <c r="O138" s="1311" t="str">
        <f t="shared" si="2"/>
        <v xml:space="preserve">- </v>
      </c>
    </row>
    <row r="139" spans="1:15">
      <c r="A139" s="1280">
        <v>139</v>
      </c>
      <c r="E139" s="1302"/>
      <c r="F139" s="1308" t="s">
        <v>1070</v>
      </c>
      <c r="G139" s="1308" t="s">
        <v>1071</v>
      </c>
      <c r="H139" s="1308" t="s">
        <v>270</v>
      </c>
      <c r="I139" s="1296"/>
      <c r="J139" s="1293" t="s">
        <v>79</v>
      </c>
      <c r="K139" s="1351" t="s">
        <v>1166</v>
      </c>
      <c r="L139" s="1304"/>
      <c r="M139" s="1309" t="s">
        <v>1381</v>
      </c>
      <c r="N139" s="1310">
        <v>30</v>
      </c>
      <c r="O139" s="1311">
        <f t="shared" si="2"/>
        <v>30</v>
      </c>
    </row>
    <row r="140" spans="1:15">
      <c r="A140" s="1280">
        <v>140</v>
      </c>
      <c r="E140" s="1302"/>
      <c r="F140" s="1308" t="s">
        <v>1167</v>
      </c>
      <c r="G140" s="1354" t="s">
        <v>1071</v>
      </c>
      <c r="H140" s="1308" t="s">
        <v>270</v>
      </c>
      <c r="I140" s="1296"/>
      <c r="J140" s="1293" t="s">
        <v>79</v>
      </c>
      <c r="K140" s="1355" t="s">
        <v>1168</v>
      </c>
      <c r="L140" s="1304"/>
      <c r="M140" s="1309">
        <v>71001</v>
      </c>
      <c r="N140" s="1310">
        <v>31517</v>
      </c>
      <c r="O140" s="1311">
        <f t="shared" si="2"/>
        <v>-39484</v>
      </c>
    </row>
    <row r="141" spans="1:15">
      <c r="A141" s="1280">
        <v>141</v>
      </c>
      <c r="E141" s="1302"/>
      <c r="F141" s="1308" t="s">
        <v>1070</v>
      </c>
      <c r="G141" s="1308" t="s">
        <v>1071</v>
      </c>
      <c r="H141" s="1308" t="s">
        <v>270</v>
      </c>
      <c r="I141" s="1296"/>
      <c r="J141" s="1293" t="s">
        <v>79</v>
      </c>
      <c r="K141" s="1356" t="s">
        <v>1169</v>
      </c>
      <c r="L141" s="1304"/>
      <c r="M141" s="1357" t="s">
        <v>1428</v>
      </c>
      <c r="N141" s="1358" t="s">
        <v>1428</v>
      </c>
      <c r="O141" s="1359"/>
    </row>
    <row r="142" spans="1:15">
      <c r="A142" s="1280">
        <v>142</v>
      </c>
      <c r="E142" s="1302"/>
      <c r="F142" s="1308" t="s">
        <v>1070</v>
      </c>
      <c r="G142" s="1308" t="s">
        <v>1071</v>
      </c>
      <c r="H142" s="1308" t="s">
        <v>270</v>
      </c>
      <c r="I142" s="1296"/>
      <c r="J142" s="1293" t="s">
        <v>79</v>
      </c>
      <c r="K142" s="1356" t="s">
        <v>79</v>
      </c>
      <c r="L142" s="1304"/>
      <c r="M142" s="1360">
        <v>2716</v>
      </c>
      <c r="N142" s="1310">
        <v>2962</v>
      </c>
      <c r="O142" s="1361"/>
    </row>
    <row r="143" spans="1:15">
      <c r="A143" s="1280">
        <v>143</v>
      </c>
      <c r="E143" s="1302"/>
      <c r="F143" s="1308" t="s">
        <v>1070</v>
      </c>
      <c r="G143" s="1308" t="s">
        <v>1071</v>
      </c>
      <c r="H143" s="1308" t="s">
        <v>270</v>
      </c>
      <c r="I143" s="1296"/>
      <c r="J143" s="1293" t="s">
        <v>79</v>
      </c>
      <c r="K143" s="1356" t="s">
        <v>79</v>
      </c>
      <c r="L143" s="1304"/>
      <c r="M143" s="1357" t="s">
        <v>1103</v>
      </c>
      <c r="N143" s="1358" t="s">
        <v>1103</v>
      </c>
      <c r="O143" s="1359"/>
    </row>
    <row r="144" spans="1:15">
      <c r="A144" s="1280">
        <v>144</v>
      </c>
      <c r="E144" s="1302"/>
      <c r="F144" s="1308" t="s">
        <v>1070</v>
      </c>
      <c r="G144" s="1308" t="s">
        <v>1071</v>
      </c>
      <c r="H144" s="1308" t="s">
        <v>270</v>
      </c>
      <c r="I144" s="1296"/>
      <c r="J144" s="1293" t="s">
        <v>79</v>
      </c>
      <c r="K144" s="1356" t="s">
        <v>79</v>
      </c>
      <c r="L144" s="1304"/>
      <c r="M144" s="1360">
        <v>15</v>
      </c>
      <c r="N144" s="1310">
        <v>2</v>
      </c>
      <c r="O144" s="1361"/>
    </row>
    <row r="145" spans="1:15">
      <c r="A145" s="1280">
        <v>145</v>
      </c>
      <c r="E145" s="1302"/>
      <c r="F145" s="1308" t="s">
        <v>1070</v>
      </c>
      <c r="G145" s="1308" t="s">
        <v>1071</v>
      </c>
      <c r="H145" s="1308" t="s">
        <v>270</v>
      </c>
      <c r="I145" s="1296"/>
      <c r="J145" s="1293" t="s">
        <v>79</v>
      </c>
      <c r="K145" s="1356" t="s">
        <v>79</v>
      </c>
      <c r="L145" s="1304"/>
      <c r="M145" s="1357" t="s">
        <v>1381</v>
      </c>
      <c r="N145" s="1358" t="s">
        <v>1381</v>
      </c>
      <c r="O145" s="1359"/>
    </row>
    <row r="146" spans="1:15">
      <c r="A146" s="1280">
        <v>146</v>
      </c>
      <c r="C146" s="1362"/>
      <c r="D146" s="1362"/>
      <c r="E146" s="1302"/>
      <c r="F146" s="1308" t="s">
        <v>1070</v>
      </c>
      <c r="G146" s="1308" t="s">
        <v>1071</v>
      </c>
      <c r="H146" s="1308" t="s">
        <v>270</v>
      </c>
      <c r="I146" s="1296"/>
      <c r="J146" s="1293" t="s">
        <v>79</v>
      </c>
      <c r="K146" s="1356" t="s">
        <v>79</v>
      </c>
      <c r="L146" s="1304"/>
      <c r="M146" s="1360" t="s">
        <v>1381</v>
      </c>
      <c r="N146" s="1310" t="s">
        <v>1381</v>
      </c>
      <c r="O146" s="1361"/>
    </row>
    <row r="147" spans="1:15">
      <c r="A147" s="1280">
        <v>147</v>
      </c>
      <c r="E147" s="1302"/>
      <c r="F147" s="1308" t="s">
        <v>1070</v>
      </c>
      <c r="G147" s="1308" t="s">
        <v>1071</v>
      </c>
      <c r="H147" s="1308" t="s">
        <v>270</v>
      </c>
      <c r="I147" s="1296"/>
      <c r="J147" s="1293" t="s">
        <v>79</v>
      </c>
      <c r="K147" s="1356" t="s">
        <v>79</v>
      </c>
      <c r="L147" s="1304"/>
      <c r="M147" s="1357" t="s">
        <v>1381</v>
      </c>
      <c r="N147" s="1358" t="s">
        <v>1381</v>
      </c>
      <c r="O147" s="1359"/>
    </row>
    <row r="148" spans="1:15">
      <c r="A148" s="1280">
        <v>148</v>
      </c>
      <c r="E148" s="1302"/>
      <c r="F148" s="1308" t="s">
        <v>1070</v>
      </c>
      <c r="G148" s="1308" t="s">
        <v>1071</v>
      </c>
      <c r="H148" s="1308" t="s">
        <v>270</v>
      </c>
      <c r="I148" s="1296"/>
      <c r="J148" s="1293" t="s">
        <v>79</v>
      </c>
      <c r="K148" s="1356" t="s">
        <v>79</v>
      </c>
      <c r="L148" s="1304"/>
      <c r="M148" s="1360" t="s">
        <v>1381</v>
      </c>
      <c r="N148" s="1310" t="s">
        <v>1381</v>
      </c>
      <c r="O148" s="1361"/>
    </row>
    <row r="149" spans="1:15">
      <c r="A149" s="1280">
        <v>149</v>
      </c>
      <c r="E149" s="1302"/>
      <c r="F149" s="1308" t="s">
        <v>1070</v>
      </c>
      <c r="G149" s="1308" t="s">
        <v>1071</v>
      </c>
      <c r="H149" s="1308" t="s">
        <v>270</v>
      </c>
      <c r="I149" s="1296"/>
      <c r="J149" s="1293" t="s">
        <v>79</v>
      </c>
      <c r="K149" s="1356" t="s">
        <v>79</v>
      </c>
      <c r="L149" s="1304"/>
      <c r="M149" s="1357" t="s">
        <v>1381</v>
      </c>
      <c r="N149" s="1358" t="s">
        <v>1381</v>
      </c>
      <c r="O149" s="1359"/>
    </row>
    <row r="150" spans="1:15">
      <c r="A150" s="1280">
        <v>150</v>
      </c>
      <c r="E150" s="1302"/>
      <c r="F150" s="1308" t="s">
        <v>1070</v>
      </c>
      <c r="G150" s="1308" t="s">
        <v>1071</v>
      </c>
      <c r="H150" s="1308" t="s">
        <v>270</v>
      </c>
      <c r="I150" s="1296"/>
      <c r="J150" s="1293" t="s">
        <v>79</v>
      </c>
      <c r="K150" s="1356" t="s">
        <v>79</v>
      </c>
      <c r="L150" s="1304"/>
      <c r="M150" s="1360" t="s">
        <v>1381</v>
      </c>
      <c r="N150" s="1310" t="s">
        <v>1381</v>
      </c>
      <c r="O150" s="1361"/>
    </row>
    <row r="151" spans="1:15">
      <c r="A151" s="1280">
        <v>151</v>
      </c>
      <c r="E151" s="1302"/>
      <c r="F151" s="1308" t="s">
        <v>1070</v>
      </c>
      <c r="G151" s="1308" t="s">
        <v>1071</v>
      </c>
      <c r="H151" s="1308" t="s">
        <v>270</v>
      </c>
      <c r="I151" s="1296"/>
      <c r="J151" s="1293" t="s">
        <v>79</v>
      </c>
      <c r="K151" s="1356" t="s">
        <v>79</v>
      </c>
      <c r="L151" s="1304"/>
      <c r="M151" s="1357" t="s">
        <v>1381</v>
      </c>
      <c r="N151" s="1358" t="s">
        <v>1381</v>
      </c>
      <c r="O151" s="1359"/>
    </row>
    <row r="152" spans="1:15">
      <c r="A152" s="1280">
        <v>152</v>
      </c>
      <c r="E152" s="1302"/>
      <c r="F152" s="1308" t="s">
        <v>1070</v>
      </c>
      <c r="G152" s="1308" t="s">
        <v>1071</v>
      </c>
      <c r="H152" s="1308" t="s">
        <v>270</v>
      </c>
      <c r="I152" s="1296"/>
      <c r="J152" s="1293" t="s">
        <v>79</v>
      </c>
      <c r="K152" s="1356" t="s">
        <v>79</v>
      </c>
      <c r="L152" s="1304"/>
      <c r="M152" s="1360" t="s">
        <v>1381</v>
      </c>
      <c r="N152" s="1310" t="s">
        <v>1381</v>
      </c>
      <c r="O152" s="1361"/>
    </row>
    <row r="153" spans="1:15">
      <c r="A153" s="1280">
        <v>153</v>
      </c>
      <c r="E153" s="1302"/>
      <c r="F153" s="1308" t="s">
        <v>1070</v>
      </c>
      <c r="G153" s="1308" t="s">
        <v>1071</v>
      </c>
      <c r="H153" s="1308" t="s">
        <v>270</v>
      </c>
      <c r="I153" s="1296"/>
      <c r="J153" s="1293" t="s">
        <v>79</v>
      </c>
      <c r="K153" s="1356" t="s">
        <v>79</v>
      </c>
      <c r="L153" s="1304"/>
      <c r="M153" s="1357" t="s">
        <v>1381</v>
      </c>
      <c r="N153" s="1358" t="s">
        <v>1381</v>
      </c>
      <c r="O153" s="1359"/>
    </row>
    <row r="154" spans="1:15">
      <c r="A154" s="1280">
        <v>154</v>
      </c>
      <c r="E154" s="1302"/>
      <c r="F154" s="1308" t="s">
        <v>1070</v>
      </c>
      <c r="G154" s="1308" t="s">
        <v>1071</v>
      </c>
      <c r="H154" s="1308" t="s">
        <v>270</v>
      </c>
      <c r="I154" s="1296"/>
      <c r="J154" s="1293" t="s">
        <v>79</v>
      </c>
      <c r="K154" s="1356" t="s">
        <v>79</v>
      </c>
      <c r="L154" s="1304"/>
      <c r="M154" s="1360" t="s">
        <v>1381</v>
      </c>
      <c r="N154" s="1310" t="s">
        <v>1381</v>
      </c>
      <c r="O154" s="1361"/>
    </row>
    <row r="155" spans="1:15">
      <c r="A155" s="1280">
        <v>155</v>
      </c>
      <c r="E155" s="1302"/>
      <c r="F155" s="1308" t="s">
        <v>1070</v>
      </c>
      <c r="G155" s="1308" t="s">
        <v>1071</v>
      </c>
      <c r="H155" s="1308" t="s">
        <v>270</v>
      </c>
      <c r="I155" s="1296"/>
      <c r="J155" s="1293" t="s">
        <v>79</v>
      </c>
      <c r="K155" s="1356" t="s">
        <v>79</v>
      </c>
      <c r="L155" s="1304"/>
      <c r="M155" s="1357" t="s">
        <v>1381</v>
      </c>
      <c r="N155" s="1358" t="s">
        <v>1381</v>
      </c>
      <c r="O155" s="1359"/>
    </row>
    <row r="156" spans="1:15">
      <c r="A156" s="1280">
        <v>156</v>
      </c>
      <c r="E156" s="1302"/>
      <c r="F156" s="1308" t="s">
        <v>1070</v>
      </c>
      <c r="G156" s="1308" t="s">
        <v>1071</v>
      </c>
      <c r="H156" s="1308" t="s">
        <v>270</v>
      </c>
      <c r="I156" s="1296"/>
      <c r="J156" s="1293" t="s">
        <v>79</v>
      </c>
      <c r="K156" s="1356" t="s">
        <v>79</v>
      </c>
      <c r="L156" s="1304"/>
      <c r="M156" s="1360" t="s">
        <v>1381</v>
      </c>
      <c r="N156" s="1310" t="s">
        <v>1381</v>
      </c>
      <c r="O156" s="1361"/>
    </row>
    <row r="157" spans="1:15">
      <c r="A157" s="1280">
        <v>157</v>
      </c>
      <c r="E157" s="1302"/>
      <c r="F157" s="1308" t="s">
        <v>1070</v>
      </c>
      <c r="G157" s="1308" t="s">
        <v>1071</v>
      </c>
      <c r="H157" s="1308" t="s">
        <v>270</v>
      </c>
      <c r="I157" s="1296"/>
      <c r="J157" s="1293" t="s">
        <v>79</v>
      </c>
      <c r="K157" s="1356" t="s">
        <v>79</v>
      </c>
      <c r="L157" s="1304"/>
      <c r="M157" s="1357" t="s">
        <v>1381</v>
      </c>
      <c r="N157" s="1358" t="s">
        <v>1381</v>
      </c>
      <c r="O157" s="1359"/>
    </row>
    <row r="158" spans="1:15">
      <c r="A158" s="1280">
        <v>158</v>
      </c>
      <c r="E158" s="1302"/>
      <c r="F158" s="1308" t="s">
        <v>1070</v>
      </c>
      <c r="G158" s="1308" t="s">
        <v>1071</v>
      </c>
      <c r="H158" s="1308" t="s">
        <v>270</v>
      </c>
      <c r="I158" s="1296"/>
      <c r="J158" s="1293" t="s">
        <v>79</v>
      </c>
      <c r="K158" s="1356" t="s">
        <v>79</v>
      </c>
      <c r="L158" s="1304"/>
      <c r="M158" s="1360" t="s">
        <v>1381</v>
      </c>
      <c r="N158" s="1310" t="s">
        <v>1381</v>
      </c>
      <c r="O158" s="1361"/>
    </row>
    <row r="159" spans="1:15">
      <c r="A159" s="1280">
        <v>159</v>
      </c>
      <c r="E159" s="1302"/>
      <c r="F159" s="1308" t="s">
        <v>1070</v>
      </c>
      <c r="G159" s="1308" t="s">
        <v>1071</v>
      </c>
      <c r="H159" s="1308" t="s">
        <v>270</v>
      </c>
      <c r="I159" s="1296"/>
      <c r="J159" s="1293" t="s">
        <v>79</v>
      </c>
      <c r="K159" s="1363" t="s">
        <v>1170</v>
      </c>
      <c r="L159" s="1304"/>
      <c r="M159" s="1360" t="s">
        <v>1429</v>
      </c>
      <c r="N159" s="1310" t="s">
        <v>1429</v>
      </c>
      <c r="O159" s="1361"/>
    </row>
    <row r="160" spans="1:15">
      <c r="A160" s="1280">
        <v>160</v>
      </c>
      <c r="E160" s="1302"/>
      <c r="F160" s="1308" t="s">
        <v>1070</v>
      </c>
      <c r="G160" s="1308" t="s">
        <v>1071</v>
      </c>
      <c r="H160" s="1308" t="s">
        <v>270</v>
      </c>
      <c r="I160" s="1296"/>
      <c r="J160" s="1293" t="s">
        <v>79</v>
      </c>
      <c r="K160" s="1356" t="s">
        <v>79</v>
      </c>
      <c r="L160" s="1304"/>
      <c r="M160" s="1364">
        <v>68270</v>
      </c>
      <c r="N160" s="1319">
        <v>28553</v>
      </c>
      <c r="O160" s="1365"/>
    </row>
    <row r="161" spans="1:15">
      <c r="A161" s="1280">
        <v>161</v>
      </c>
      <c r="E161" s="1302"/>
      <c r="F161" s="1308" t="s">
        <v>1167</v>
      </c>
      <c r="G161" s="1354" t="s">
        <v>1071</v>
      </c>
      <c r="H161" s="1308" t="s">
        <v>270</v>
      </c>
      <c r="I161" s="1296"/>
      <c r="J161" s="1293" t="s">
        <v>79</v>
      </c>
      <c r="K161" s="1321" t="s">
        <v>1171</v>
      </c>
      <c r="L161" s="1304"/>
      <c r="M161" s="1322">
        <v>1728</v>
      </c>
      <c r="N161" s="1323">
        <v>1412</v>
      </c>
      <c r="O161" s="1324">
        <f t="shared" ref="O161:O173" si="3">IF(SUM(N161)-SUM(M161)=0,"- ",SUM(N161)-SUM(M161))</f>
        <v>-316</v>
      </c>
    </row>
    <row r="162" spans="1:15">
      <c r="A162" s="1280">
        <v>162</v>
      </c>
      <c r="E162" s="1302"/>
      <c r="F162" s="1308" t="s">
        <v>1070</v>
      </c>
      <c r="G162" s="1308" t="s">
        <v>1071</v>
      </c>
      <c r="H162" s="1308" t="s">
        <v>270</v>
      </c>
      <c r="I162" s="1296"/>
      <c r="J162" s="1293" t="s">
        <v>79</v>
      </c>
      <c r="K162" s="1366" t="s">
        <v>1172</v>
      </c>
      <c r="L162" s="1304"/>
      <c r="M162" s="1326" t="s">
        <v>1381</v>
      </c>
      <c r="N162" s="1327" t="s">
        <v>1381</v>
      </c>
      <c r="O162" s="1328" t="str">
        <f t="shared" si="3"/>
        <v xml:space="preserve">- </v>
      </c>
    </row>
    <row r="163" spans="1:15">
      <c r="A163" s="1280">
        <v>163</v>
      </c>
      <c r="E163" s="1302"/>
      <c r="F163" s="1308" t="s">
        <v>1070</v>
      </c>
      <c r="G163" s="1308" t="s">
        <v>1071</v>
      </c>
      <c r="H163" s="1308" t="s">
        <v>270</v>
      </c>
      <c r="I163" s="1296"/>
      <c r="J163" s="1293" t="s">
        <v>79</v>
      </c>
      <c r="K163" s="693" t="s">
        <v>1173</v>
      </c>
      <c r="L163" s="1304"/>
      <c r="M163" s="1309" t="s">
        <v>1381</v>
      </c>
      <c r="N163" s="1310" t="s">
        <v>1381</v>
      </c>
      <c r="O163" s="1311" t="str">
        <f t="shared" si="3"/>
        <v xml:space="preserve">- </v>
      </c>
    </row>
    <row r="164" spans="1:15">
      <c r="A164" s="1280">
        <v>164</v>
      </c>
      <c r="E164" s="1302"/>
      <c r="F164" s="1308" t="s">
        <v>1070</v>
      </c>
      <c r="G164" s="1308" t="s">
        <v>1071</v>
      </c>
      <c r="H164" s="1308" t="s">
        <v>270</v>
      </c>
      <c r="I164" s="1296"/>
      <c r="J164" s="1293" t="s">
        <v>79</v>
      </c>
      <c r="K164" s="693" t="s">
        <v>1174</v>
      </c>
      <c r="L164" s="1304"/>
      <c r="M164" s="1309" t="s">
        <v>1381</v>
      </c>
      <c r="N164" s="1310" t="s">
        <v>1381</v>
      </c>
      <c r="O164" s="1311" t="str">
        <f t="shared" si="3"/>
        <v xml:space="preserve">- </v>
      </c>
    </row>
    <row r="165" spans="1:15">
      <c r="A165" s="1280">
        <v>165</v>
      </c>
      <c r="E165" s="1302"/>
      <c r="F165" s="1308" t="s">
        <v>1070</v>
      </c>
      <c r="G165" s="1308" t="s">
        <v>1071</v>
      </c>
      <c r="H165" s="1308" t="s">
        <v>270</v>
      </c>
      <c r="I165" s="1296"/>
      <c r="J165" s="1293" t="s">
        <v>79</v>
      </c>
      <c r="K165" s="693" t="s">
        <v>1175</v>
      </c>
      <c r="L165" s="1304"/>
      <c r="M165" s="1309" t="s">
        <v>1381</v>
      </c>
      <c r="N165" s="1310" t="s">
        <v>1381</v>
      </c>
      <c r="O165" s="1311" t="str">
        <f t="shared" si="3"/>
        <v xml:space="preserve">- </v>
      </c>
    </row>
    <row r="166" spans="1:15">
      <c r="A166" s="1280">
        <v>166</v>
      </c>
      <c r="E166" s="1302"/>
      <c r="F166" s="1308" t="s">
        <v>1070</v>
      </c>
      <c r="G166" s="1308" t="s">
        <v>1071</v>
      </c>
      <c r="H166" s="1308" t="s">
        <v>270</v>
      </c>
      <c r="I166" s="1296"/>
      <c r="J166" s="1293" t="s">
        <v>79</v>
      </c>
      <c r="K166" s="693" t="s">
        <v>1176</v>
      </c>
      <c r="L166" s="1304"/>
      <c r="M166" s="1309">
        <v>1296</v>
      </c>
      <c r="N166" s="1310">
        <v>910</v>
      </c>
      <c r="O166" s="1311">
        <f t="shared" si="3"/>
        <v>-386</v>
      </c>
    </row>
    <row r="167" spans="1:15">
      <c r="A167" s="1280">
        <v>167</v>
      </c>
      <c r="E167" s="1302"/>
      <c r="F167" s="1308" t="s">
        <v>1070</v>
      </c>
      <c r="G167" s="1308" t="s">
        <v>1071</v>
      </c>
      <c r="H167" s="1308" t="s">
        <v>270</v>
      </c>
      <c r="I167" s="1296"/>
      <c r="J167" s="1293" t="s">
        <v>79</v>
      </c>
      <c r="K167" s="693" t="s">
        <v>361</v>
      </c>
      <c r="L167" s="1304"/>
      <c r="M167" s="1309" t="s">
        <v>1381</v>
      </c>
      <c r="N167" s="1310" t="s">
        <v>1381</v>
      </c>
      <c r="O167" s="1311" t="str">
        <f t="shared" si="3"/>
        <v xml:space="preserve">- </v>
      </c>
    </row>
    <row r="168" spans="1:15">
      <c r="A168" s="1280">
        <v>168</v>
      </c>
      <c r="E168" s="1302"/>
      <c r="F168" s="1308" t="s">
        <v>1070</v>
      </c>
      <c r="G168" s="1308" t="s">
        <v>1071</v>
      </c>
      <c r="H168" s="1308" t="s">
        <v>270</v>
      </c>
      <c r="I168" s="1296"/>
      <c r="J168" s="1293" t="s">
        <v>79</v>
      </c>
      <c r="K168" s="693" t="s">
        <v>1177</v>
      </c>
      <c r="L168" s="1304"/>
      <c r="M168" s="1309">
        <v>432</v>
      </c>
      <c r="N168" s="1310">
        <v>502</v>
      </c>
      <c r="O168" s="1311">
        <f t="shared" si="3"/>
        <v>70</v>
      </c>
    </row>
    <row r="169" spans="1:15">
      <c r="A169" s="1280">
        <v>169</v>
      </c>
      <c r="E169" s="1302"/>
      <c r="F169" s="1308" t="s">
        <v>1070</v>
      </c>
      <c r="G169" s="1308" t="s">
        <v>1071</v>
      </c>
      <c r="H169" s="1308" t="s">
        <v>270</v>
      </c>
      <c r="I169" s="1296"/>
      <c r="J169" s="1293" t="s">
        <v>79</v>
      </c>
      <c r="K169" s="693" t="s">
        <v>1178</v>
      </c>
      <c r="L169" s="1304"/>
      <c r="M169" s="1309" t="s">
        <v>1381</v>
      </c>
      <c r="N169" s="1310" t="s">
        <v>1381</v>
      </c>
      <c r="O169" s="1311" t="str">
        <f t="shared" si="3"/>
        <v xml:space="preserve">- </v>
      </c>
    </row>
    <row r="170" spans="1:15">
      <c r="A170" s="1280">
        <v>170</v>
      </c>
      <c r="E170" s="1302"/>
      <c r="F170" s="1308" t="s">
        <v>1070</v>
      </c>
      <c r="G170" s="1308" t="s">
        <v>1071</v>
      </c>
      <c r="H170" s="1308" t="s">
        <v>270</v>
      </c>
      <c r="I170" s="1296"/>
      <c r="J170" s="1293" t="s">
        <v>79</v>
      </c>
      <c r="K170" s="1367" t="s">
        <v>1179</v>
      </c>
      <c r="L170" s="1304"/>
      <c r="M170" s="1309" t="s">
        <v>1381</v>
      </c>
      <c r="N170" s="1310" t="s">
        <v>1381</v>
      </c>
      <c r="O170" s="1311" t="str">
        <f t="shared" si="3"/>
        <v xml:space="preserve">- </v>
      </c>
    </row>
    <row r="171" spans="1:15">
      <c r="A171" s="1280">
        <v>171</v>
      </c>
      <c r="C171" s="1362"/>
      <c r="D171" s="1362"/>
      <c r="E171" s="1302"/>
      <c r="F171" s="1308" t="s">
        <v>1070</v>
      </c>
      <c r="G171" s="1308" t="s">
        <v>1071</v>
      </c>
      <c r="H171" s="1308" t="s">
        <v>270</v>
      </c>
      <c r="I171" s="1296"/>
      <c r="J171" s="1293" t="s">
        <v>79</v>
      </c>
      <c r="K171" s="1367" t="s">
        <v>1180</v>
      </c>
      <c r="L171" s="1304"/>
      <c r="M171" s="1309" t="s">
        <v>1381</v>
      </c>
      <c r="N171" s="1310" t="s">
        <v>1381</v>
      </c>
      <c r="O171" s="1311" t="str">
        <f t="shared" si="3"/>
        <v xml:space="preserve">- </v>
      </c>
    </row>
    <row r="172" spans="1:15">
      <c r="A172" s="1280">
        <v>172</v>
      </c>
      <c r="C172" s="1362"/>
      <c r="D172" s="1362"/>
      <c r="E172" s="1302"/>
      <c r="F172" s="1308" t="s">
        <v>1070</v>
      </c>
      <c r="G172" s="1308" t="s">
        <v>1071</v>
      </c>
      <c r="H172" s="1308" t="s">
        <v>270</v>
      </c>
      <c r="I172" s="1296"/>
      <c r="J172" s="1293" t="s">
        <v>79</v>
      </c>
      <c r="K172" s="1367" t="s">
        <v>1181</v>
      </c>
      <c r="L172" s="1304"/>
      <c r="M172" s="1309" t="s">
        <v>1381</v>
      </c>
      <c r="N172" s="1310" t="s">
        <v>1381</v>
      </c>
      <c r="O172" s="1311" t="str">
        <f t="shared" si="3"/>
        <v xml:space="preserve">- </v>
      </c>
    </row>
    <row r="173" spans="1:15">
      <c r="A173" s="1280">
        <v>173</v>
      </c>
      <c r="C173" s="1362"/>
      <c r="D173" s="1362"/>
      <c r="E173" s="1302"/>
      <c r="F173" s="1308" t="s">
        <v>1167</v>
      </c>
      <c r="G173" s="1354" t="s">
        <v>1071</v>
      </c>
      <c r="H173" s="1308" t="s">
        <v>270</v>
      </c>
      <c r="I173" s="1296"/>
      <c r="J173" s="1293" t="s">
        <v>79</v>
      </c>
      <c r="K173" s="1355" t="s">
        <v>1182</v>
      </c>
      <c r="L173" s="1304"/>
      <c r="M173" s="1309" t="s">
        <v>1381</v>
      </c>
      <c r="N173" s="1310" t="s">
        <v>1381</v>
      </c>
      <c r="O173" s="1311" t="str">
        <f t="shared" si="3"/>
        <v xml:space="preserve">- </v>
      </c>
    </row>
    <row r="174" spans="1:15">
      <c r="A174" s="1280">
        <v>174</v>
      </c>
      <c r="C174" s="1362"/>
      <c r="D174" s="1362"/>
      <c r="E174" s="1302"/>
      <c r="F174" s="1308" t="s">
        <v>1070</v>
      </c>
      <c r="G174" s="1308" t="s">
        <v>1071</v>
      </c>
      <c r="H174" s="1308" t="s">
        <v>270</v>
      </c>
      <c r="I174" s="1296"/>
      <c r="J174" s="1293" t="s">
        <v>79</v>
      </c>
      <c r="K174" s="1356" t="s">
        <v>1169</v>
      </c>
      <c r="L174" s="1304"/>
      <c r="M174" s="1357" t="s">
        <v>1381</v>
      </c>
      <c r="N174" s="1358" t="s">
        <v>1381</v>
      </c>
      <c r="O174" s="1359"/>
    </row>
    <row r="175" spans="1:15">
      <c r="A175" s="1280">
        <v>175</v>
      </c>
      <c r="C175" s="1362"/>
      <c r="D175" s="1362"/>
      <c r="E175" s="1302"/>
      <c r="F175" s="1308" t="s">
        <v>1070</v>
      </c>
      <c r="G175" s="1308" t="s">
        <v>1071</v>
      </c>
      <c r="H175" s="1308" t="s">
        <v>270</v>
      </c>
      <c r="I175" s="1296"/>
      <c r="J175" s="1293" t="s">
        <v>79</v>
      </c>
      <c r="K175" s="1356" t="s">
        <v>79</v>
      </c>
      <c r="L175" s="1304"/>
      <c r="M175" s="1360" t="s">
        <v>1381</v>
      </c>
      <c r="N175" s="1310" t="s">
        <v>1381</v>
      </c>
      <c r="O175" s="1361"/>
    </row>
    <row r="176" spans="1:15">
      <c r="A176" s="1280">
        <v>176</v>
      </c>
      <c r="C176" s="1362"/>
      <c r="D176" s="1362"/>
      <c r="E176" s="1302"/>
      <c r="F176" s="1308" t="s">
        <v>1070</v>
      </c>
      <c r="G176" s="1308" t="s">
        <v>1071</v>
      </c>
      <c r="H176" s="1308" t="s">
        <v>270</v>
      </c>
      <c r="I176" s="1296"/>
      <c r="J176" s="1293" t="s">
        <v>79</v>
      </c>
      <c r="K176" s="1356" t="s">
        <v>79</v>
      </c>
      <c r="L176" s="1304"/>
      <c r="M176" s="1357" t="s">
        <v>1381</v>
      </c>
      <c r="N176" s="1358" t="s">
        <v>1381</v>
      </c>
      <c r="O176" s="1359"/>
    </row>
    <row r="177" spans="1:15">
      <c r="A177" s="1280">
        <v>177</v>
      </c>
      <c r="C177" s="1362"/>
      <c r="D177" s="1362"/>
      <c r="E177" s="1302"/>
      <c r="F177" s="1308" t="s">
        <v>1070</v>
      </c>
      <c r="G177" s="1308" t="s">
        <v>1071</v>
      </c>
      <c r="H177" s="1308" t="s">
        <v>270</v>
      </c>
      <c r="I177" s="1296"/>
      <c r="J177" s="1293" t="s">
        <v>79</v>
      </c>
      <c r="K177" s="1356" t="s">
        <v>79</v>
      </c>
      <c r="L177" s="1304"/>
      <c r="M177" s="1360" t="s">
        <v>1381</v>
      </c>
      <c r="N177" s="1310" t="s">
        <v>1381</v>
      </c>
      <c r="O177" s="1361"/>
    </row>
    <row r="178" spans="1:15">
      <c r="A178" s="1280">
        <v>178</v>
      </c>
      <c r="E178" s="1302"/>
      <c r="F178" s="1308" t="s">
        <v>1070</v>
      </c>
      <c r="G178" s="1308" t="s">
        <v>1071</v>
      </c>
      <c r="H178" s="1308" t="s">
        <v>270</v>
      </c>
      <c r="I178" s="1296"/>
      <c r="J178" s="1293" t="s">
        <v>79</v>
      </c>
      <c r="K178" s="1356" t="s">
        <v>79</v>
      </c>
      <c r="L178" s="1304"/>
      <c r="M178" s="1357" t="s">
        <v>1381</v>
      </c>
      <c r="N178" s="1358" t="s">
        <v>1381</v>
      </c>
      <c r="O178" s="1359"/>
    </row>
    <row r="179" spans="1:15">
      <c r="A179" s="1280">
        <v>179</v>
      </c>
      <c r="E179" s="1302"/>
      <c r="F179" s="1308" t="s">
        <v>1070</v>
      </c>
      <c r="G179" s="1308" t="s">
        <v>1071</v>
      </c>
      <c r="H179" s="1308" t="s">
        <v>270</v>
      </c>
      <c r="I179" s="1296"/>
      <c r="J179" s="1293" t="s">
        <v>79</v>
      </c>
      <c r="K179" s="1356" t="s">
        <v>79</v>
      </c>
      <c r="L179" s="1304"/>
      <c r="M179" s="1360" t="s">
        <v>1381</v>
      </c>
      <c r="N179" s="1310" t="s">
        <v>1381</v>
      </c>
      <c r="O179" s="1361"/>
    </row>
    <row r="180" spans="1:15">
      <c r="A180" s="1280">
        <v>180</v>
      </c>
      <c r="E180" s="1302"/>
      <c r="F180" s="1308" t="s">
        <v>1070</v>
      </c>
      <c r="G180" s="1308" t="s">
        <v>1071</v>
      </c>
      <c r="H180" s="1308" t="s">
        <v>270</v>
      </c>
      <c r="I180" s="1296"/>
      <c r="J180" s="1293" t="s">
        <v>79</v>
      </c>
      <c r="K180" s="1363" t="s">
        <v>1183</v>
      </c>
      <c r="L180" s="1304"/>
      <c r="M180" s="1357" t="s">
        <v>1381</v>
      </c>
      <c r="N180" s="1358" t="s">
        <v>1381</v>
      </c>
      <c r="O180" s="1359"/>
    </row>
    <row r="181" spans="1:15">
      <c r="A181" s="1280">
        <v>181</v>
      </c>
      <c r="E181" s="1302"/>
      <c r="F181" s="1308" t="s">
        <v>1070</v>
      </c>
      <c r="G181" s="1308" t="s">
        <v>1071</v>
      </c>
      <c r="H181" s="1308" t="s">
        <v>270</v>
      </c>
      <c r="I181" s="1296"/>
      <c r="J181" s="1293" t="s">
        <v>79</v>
      </c>
      <c r="K181" s="1368" t="s">
        <v>79</v>
      </c>
      <c r="L181" s="1304"/>
      <c r="M181" s="1360" t="s">
        <v>1381</v>
      </c>
      <c r="N181" s="1310" t="s">
        <v>1381</v>
      </c>
      <c r="O181" s="1361"/>
    </row>
    <row r="182" spans="1:15">
      <c r="A182" s="1280">
        <v>182</v>
      </c>
      <c r="E182" s="1302"/>
      <c r="F182" s="1308" t="s">
        <v>1070</v>
      </c>
      <c r="G182" s="1308" t="s">
        <v>1071</v>
      </c>
      <c r="H182" s="1308" t="s">
        <v>270</v>
      </c>
      <c r="I182" s="1296"/>
      <c r="J182" s="1293" t="s">
        <v>79</v>
      </c>
      <c r="K182" s="1349" t="s">
        <v>1184</v>
      </c>
      <c r="L182" s="1304"/>
      <c r="M182" s="1309">
        <v>26290</v>
      </c>
      <c r="N182" s="1310">
        <v>18834</v>
      </c>
      <c r="O182" s="1311">
        <f t="shared" ref="O182:O186" si="4">IF(SUM(N182)-SUM(M182)=0,"- ",SUM(N182)-SUM(M182))</f>
        <v>-7456</v>
      </c>
    </row>
    <row r="183" spans="1:15">
      <c r="A183" s="1280">
        <v>183</v>
      </c>
      <c r="E183" s="1302"/>
      <c r="F183" s="1308" t="s">
        <v>1070</v>
      </c>
      <c r="G183" s="1308" t="s">
        <v>1071</v>
      </c>
      <c r="H183" s="1308" t="s">
        <v>270</v>
      </c>
      <c r="I183" s="1296"/>
      <c r="J183" s="1293" t="s">
        <v>79</v>
      </c>
      <c r="K183" s="1349" t="s">
        <v>1185</v>
      </c>
      <c r="L183" s="1304"/>
      <c r="M183" s="1309">
        <v>10407</v>
      </c>
      <c r="N183" s="1310">
        <v>10402</v>
      </c>
      <c r="O183" s="1311">
        <f t="shared" si="4"/>
        <v>-5</v>
      </c>
    </row>
    <row r="184" spans="1:15">
      <c r="A184" s="1280">
        <v>184</v>
      </c>
      <c r="E184" s="1302"/>
      <c r="F184" s="1308" t="s">
        <v>1070</v>
      </c>
      <c r="G184" s="1308" t="s">
        <v>1071</v>
      </c>
      <c r="H184" s="1308" t="s">
        <v>270</v>
      </c>
      <c r="I184" s="1296"/>
      <c r="J184" s="1293" t="s">
        <v>79</v>
      </c>
      <c r="K184" s="1349" t="s">
        <v>1186</v>
      </c>
      <c r="L184" s="1304"/>
      <c r="M184" s="1309" t="s">
        <v>1381</v>
      </c>
      <c r="N184" s="1310" t="s">
        <v>1381</v>
      </c>
      <c r="O184" s="1311" t="str">
        <f t="shared" si="4"/>
        <v xml:space="preserve">- </v>
      </c>
    </row>
    <row r="185" spans="1:15">
      <c r="A185" s="1280">
        <v>185</v>
      </c>
      <c r="C185" s="1362"/>
      <c r="D185" s="1362"/>
      <c r="E185" s="1302"/>
      <c r="F185" s="1308" t="s">
        <v>1070</v>
      </c>
      <c r="G185" s="1308" t="s">
        <v>1071</v>
      </c>
      <c r="H185" s="1308" t="s">
        <v>270</v>
      </c>
      <c r="I185" s="1296"/>
      <c r="J185" s="1293" t="s">
        <v>79</v>
      </c>
      <c r="K185" s="1350" t="s">
        <v>1187</v>
      </c>
      <c r="L185" s="1304"/>
      <c r="M185" s="1318">
        <v>23657</v>
      </c>
      <c r="N185" s="1319">
        <v>29727</v>
      </c>
      <c r="O185" s="1320">
        <f t="shared" si="4"/>
        <v>6070</v>
      </c>
    </row>
    <row r="186" spans="1:15">
      <c r="A186" s="1280">
        <v>186</v>
      </c>
      <c r="C186" s="1362"/>
      <c r="D186" s="1362"/>
      <c r="E186" s="1302"/>
      <c r="F186" s="1343" t="s">
        <v>1070</v>
      </c>
      <c r="G186" s="1343" t="s">
        <v>1071</v>
      </c>
      <c r="H186" s="1343" t="s">
        <v>270</v>
      </c>
      <c r="I186" s="1296"/>
      <c r="J186" s="1293" t="s">
        <v>79</v>
      </c>
      <c r="K186" s="1321" t="s">
        <v>1188</v>
      </c>
      <c r="L186" s="1304"/>
      <c r="M186" s="1322">
        <v>18031298</v>
      </c>
      <c r="N186" s="1323">
        <v>18708250</v>
      </c>
      <c r="O186" s="1324">
        <f t="shared" si="4"/>
        <v>676952</v>
      </c>
    </row>
    <row r="187" spans="1:15">
      <c r="A187" s="1280">
        <v>187</v>
      </c>
      <c r="C187" s="1362"/>
      <c r="D187" s="1362"/>
      <c r="E187" s="1302"/>
      <c r="F187" s="1369" t="s">
        <v>79</v>
      </c>
      <c r="G187" s="1369" t="s">
        <v>79</v>
      </c>
      <c r="H187" s="1369" t="s">
        <v>79</v>
      </c>
      <c r="I187" s="1296"/>
      <c r="J187" s="1293" t="s">
        <v>79</v>
      </c>
      <c r="K187" s="1344" t="s">
        <v>1189</v>
      </c>
      <c r="L187" s="1304"/>
      <c r="M187" s="1304" t="s">
        <v>79</v>
      </c>
      <c r="N187" s="1304" t="s">
        <v>79</v>
      </c>
      <c r="O187" s="1313"/>
    </row>
    <row r="188" spans="1:15">
      <c r="A188" s="1280">
        <v>188</v>
      </c>
      <c r="C188" s="1362"/>
      <c r="D188" s="1362"/>
      <c r="E188" s="1302"/>
      <c r="F188" s="1303" t="s">
        <v>1070</v>
      </c>
      <c r="G188" s="1303" t="s">
        <v>1071</v>
      </c>
      <c r="H188" s="1303" t="s">
        <v>270</v>
      </c>
      <c r="I188" s="1296"/>
      <c r="J188" s="1293" t="s">
        <v>79</v>
      </c>
      <c r="K188" s="1370" t="s">
        <v>69</v>
      </c>
      <c r="L188" s="1304"/>
      <c r="M188" s="1371">
        <v>145069</v>
      </c>
      <c r="N188" s="1372">
        <v>145069</v>
      </c>
      <c r="O188" s="1373" t="str">
        <f t="shared" ref="O188:O200" si="5">IF(SUM(N188)-SUM(M188)=0,"- ",SUM(N188)-SUM(M188))</f>
        <v xml:space="preserve">- </v>
      </c>
    </row>
    <row r="189" spans="1:15">
      <c r="A189" s="1280">
        <v>189</v>
      </c>
      <c r="E189" s="1302"/>
      <c r="F189" s="1308" t="s">
        <v>1070</v>
      </c>
      <c r="G189" s="1308" t="s">
        <v>1071</v>
      </c>
      <c r="H189" s="1308" t="s">
        <v>270</v>
      </c>
      <c r="I189" s="1296"/>
      <c r="J189" s="1293" t="s">
        <v>79</v>
      </c>
      <c r="K189" s="1346" t="s">
        <v>1190</v>
      </c>
      <c r="L189" s="1304"/>
      <c r="M189" s="1309" t="s">
        <v>1381</v>
      </c>
      <c r="N189" s="1310" t="s">
        <v>1381</v>
      </c>
      <c r="O189" s="1311" t="str">
        <f t="shared" si="5"/>
        <v xml:space="preserve">- </v>
      </c>
    </row>
    <row r="190" spans="1:15">
      <c r="A190" s="1280">
        <v>190</v>
      </c>
      <c r="E190" s="1302"/>
      <c r="F190" s="1308" t="s">
        <v>1070</v>
      </c>
      <c r="G190" s="1308" t="s">
        <v>1071</v>
      </c>
      <c r="H190" s="1308" t="s">
        <v>270</v>
      </c>
      <c r="I190" s="1296"/>
      <c r="J190" s="1293" t="s">
        <v>79</v>
      </c>
      <c r="K190" s="1346" t="s">
        <v>1191</v>
      </c>
      <c r="L190" s="1304"/>
      <c r="M190" s="1309" t="s">
        <v>1381</v>
      </c>
      <c r="N190" s="1310" t="s">
        <v>1381</v>
      </c>
      <c r="O190" s="1311" t="str">
        <f t="shared" si="5"/>
        <v xml:space="preserve">- </v>
      </c>
    </row>
    <row r="191" spans="1:15">
      <c r="A191" s="1280">
        <v>191</v>
      </c>
      <c r="E191" s="1302"/>
      <c r="F191" s="1308" t="s">
        <v>1070</v>
      </c>
      <c r="G191" s="1308" t="s">
        <v>1071</v>
      </c>
      <c r="H191" s="1308" t="s">
        <v>270</v>
      </c>
      <c r="I191" s="1296"/>
      <c r="J191" s="1293" t="s">
        <v>79</v>
      </c>
      <c r="K191" s="1374" t="s">
        <v>1192</v>
      </c>
      <c r="L191" s="1304"/>
      <c r="M191" s="820" t="s">
        <v>1381</v>
      </c>
      <c r="N191" s="1333" t="s">
        <v>1381</v>
      </c>
      <c r="O191" s="1334" t="str">
        <f t="shared" si="5"/>
        <v xml:space="preserve">- </v>
      </c>
    </row>
    <row r="192" spans="1:15">
      <c r="A192" s="1280">
        <v>192</v>
      </c>
      <c r="E192" s="1302"/>
      <c r="F192" s="1308" t="s">
        <v>1070</v>
      </c>
      <c r="G192" s="1308" t="s">
        <v>1071</v>
      </c>
      <c r="H192" s="1308" t="s">
        <v>270</v>
      </c>
      <c r="I192" s="1296"/>
      <c r="J192" s="1293" t="s">
        <v>79</v>
      </c>
      <c r="K192" s="1374" t="s">
        <v>1193</v>
      </c>
      <c r="L192" s="1304"/>
      <c r="M192" s="820" t="s">
        <v>1381</v>
      </c>
      <c r="N192" s="1333" t="s">
        <v>1381</v>
      </c>
      <c r="O192" s="1334" t="str">
        <f t="shared" si="5"/>
        <v xml:space="preserve">- </v>
      </c>
    </row>
    <row r="193" spans="1:15">
      <c r="A193" s="1280">
        <v>193</v>
      </c>
      <c r="E193" s="1302"/>
      <c r="F193" s="1308" t="s">
        <v>1070</v>
      </c>
      <c r="G193" s="1308" t="s">
        <v>1071</v>
      </c>
      <c r="H193" s="1308" t="s">
        <v>270</v>
      </c>
      <c r="I193" s="1296"/>
      <c r="J193" s="1293" t="s">
        <v>79</v>
      </c>
      <c r="K193" s="1374" t="s">
        <v>1194</v>
      </c>
      <c r="L193" s="1304"/>
      <c r="M193" s="820" t="s">
        <v>1381</v>
      </c>
      <c r="N193" s="1333" t="s">
        <v>1381</v>
      </c>
      <c r="O193" s="1334" t="str">
        <f t="shared" si="5"/>
        <v xml:space="preserve">- </v>
      </c>
    </row>
    <row r="194" spans="1:15" s="1362" customFormat="1">
      <c r="A194" s="1280">
        <v>194</v>
      </c>
      <c r="B194" s="1276"/>
      <c r="C194" s="1276"/>
      <c r="D194" s="1276"/>
      <c r="E194" s="1302"/>
      <c r="F194" s="1308" t="s">
        <v>1070</v>
      </c>
      <c r="G194" s="1308" t="s">
        <v>1071</v>
      </c>
      <c r="H194" s="1308" t="s">
        <v>270</v>
      </c>
      <c r="I194" s="1296"/>
      <c r="J194" s="1293" t="s">
        <v>79</v>
      </c>
      <c r="K194" s="1375" t="s">
        <v>70</v>
      </c>
      <c r="L194" s="1304"/>
      <c r="M194" s="1322">
        <v>122134</v>
      </c>
      <c r="N194" s="1323">
        <v>122146</v>
      </c>
      <c r="O194" s="1324">
        <f t="shared" si="5"/>
        <v>12</v>
      </c>
    </row>
    <row r="195" spans="1:15">
      <c r="A195" s="1280">
        <v>195</v>
      </c>
      <c r="E195" s="1302"/>
      <c r="F195" s="1308" t="s">
        <v>1070</v>
      </c>
      <c r="G195" s="1308" t="s">
        <v>1071</v>
      </c>
      <c r="H195" s="1308" t="s">
        <v>270</v>
      </c>
      <c r="I195" s="1296"/>
      <c r="J195" s="1293" t="s">
        <v>79</v>
      </c>
      <c r="K195" s="1345" t="s">
        <v>1195</v>
      </c>
      <c r="L195" s="1304"/>
      <c r="M195" s="1326">
        <v>122134</v>
      </c>
      <c r="N195" s="1327">
        <v>122134</v>
      </c>
      <c r="O195" s="1328" t="str">
        <f t="shared" si="5"/>
        <v xml:space="preserve">- </v>
      </c>
    </row>
    <row r="196" spans="1:15" s="1362" customFormat="1">
      <c r="A196" s="1280">
        <v>196</v>
      </c>
      <c r="B196" s="1276"/>
      <c r="C196" s="1276"/>
      <c r="D196" s="1276"/>
      <c r="E196" s="1302"/>
      <c r="F196" s="1308" t="s">
        <v>1070</v>
      </c>
      <c r="G196" s="1308" t="s">
        <v>1071</v>
      </c>
      <c r="H196" s="1308" t="s">
        <v>270</v>
      </c>
      <c r="I196" s="1296"/>
      <c r="J196" s="1293" t="s">
        <v>79</v>
      </c>
      <c r="K196" s="1347" t="s">
        <v>1196</v>
      </c>
      <c r="L196" s="1304"/>
      <c r="M196" s="1318" t="s">
        <v>1381</v>
      </c>
      <c r="N196" s="1319">
        <v>12</v>
      </c>
      <c r="O196" s="1320">
        <f t="shared" si="5"/>
        <v>12</v>
      </c>
    </row>
    <row r="197" spans="1:15" s="1362" customFormat="1">
      <c r="A197" s="1280">
        <v>197</v>
      </c>
      <c r="B197" s="1276"/>
      <c r="C197" s="1276"/>
      <c r="D197" s="1276"/>
      <c r="E197" s="1302"/>
      <c r="F197" s="1308" t="s">
        <v>1070</v>
      </c>
      <c r="G197" s="1308" t="s">
        <v>1071</v>
      </c>
      <c r="H197" s="1308" t="s">
        <v>270</v>
      </c>
      <c r="I197" s="1296"/>
      <c r="J197" s="1293" t="s">
        <v>79</v>
      </c>
      <c r="K197" s="1375" t="s">
        <v>71</v>
      </c>
      <c r="L197" s="1304"/>
      <c r="M197" s="1322">
        <v>647883</v>
      </c>
      <c r="N197" s="1323">
        <v>686795</v>
      </c>
      <c r="O197" s="1324">
        <f t="shared" si="5"/>
        <v>38912</v>
      </c>
    </row>
    <row r="198" spans="1:15" s="1362" customFormat="1">
      <c r="A198" s="1376">
        <v>198</v>
      </c>
      <c r="B198" s="1286"/>
      <c r="C198" s="1286"/>
      <c r="D198" s="1376"/>
      <c r="E198" s="1276"/>
      <c r="F198" s="1354" t="s">
        <v>1070</v>
      </c>
      <c r="G198" s="1308" t="s">
        <v>1071</v>
      </c>
      <c r="H198" s="1354" t="s">
        <v>270</v>
      </c>
      <c r="I198" s="1376"/>
      <c r="J198" s="1293" t="s">
        <v>79</v>
      </c>
      <c r="K198" s="1375" t="s">
        <v>1197</v>
      </c>
      <c r="L198" s="1304"/>
      <c r="M198" s="1326">
        <v>50930</v>
      </c>
      <c r="N198" s="1327">
        <v>50930</v>
      </c>
      <c r="O198" s="1328" t="str">
        <f t="shared" si="5"/>
        <v xml:space="preserve">- </v>
      </c>
    </row>
    <row r="199" spans="1:15" s="1362" customFormat="1">
      <c r="A199" s="1376">
        <v>199</v>
      </c>
      <c r="B199" s="1286"/>
      <c r="C199" s="1286"/>
      <c r="D199" s="1376"/>
      <c r="E199" s="1276"/>
      <c r="F199" s="1354" t="s">
        <v>1070</v>
      </c>
      <c r="G199" s="1308" t="s">
        <v>1071</v>
      </c>
      <c r="H199" s="1354" t="s">
        <v>270</v>
      </c>
      <c r="I199" s="1376"/>
      <c r="J199" s="1293" t="s">
        <v>79</v>
      </c>
      <c r="K199" s="1377" t="s">
        <v>1198</v>
      </c>
      <c r="L199" s="1304"/>
      <c r="M199" s="1309">
        <v>596953</v>
      </c>
      <c r="N199" s="1310">
        <v>635865</v>
      </c>
      <c r="O199" s="1311">
        <f t="shared" si="5"/>
        <v>38912</v>
      </c>
    </row>
    <row r="200" spans="1:15" s="1362" customFormat="1">
      <c r="A200" s="1376">
        <v>200</v>
      </c>
      <c r="B200" s="1286"/>
      <c r="C200" s="1286"/>
      <c r="D200" s="1376"/>
      <c r="E200" s="1276"/>
      <c r="F200" s="1308" t="s">
        <v>1167</v>
      </c>
      <c r="G200" s="1354" t="s">
        <v>1071</v>
      </c>
      <c r="H200" s="1354" t="s">
        <v>270</v>
      </c>
      <c r="I200" s="1376"/>
      <c r="J200" s="1293" t="s">
        <v>79</v>
      </c>
      <c r="K200" s="1378" t="s">
        <v>1199</v>
      </c>
      <c r="L200" s="1304"/>
      <c r="M200" s="1309">
        <v>351</v>
      </c>
      <c r="N200" s="1310">
        <v>351</v>
      </c>
      <c r="O200" s="1311" t="str">
        <f t="shared" si="5"/>
        <v xml:space="preserve">- </v>
      </c>
    </row>
    <row r="201" spans="1:15" s="1362" customFormat="1">
      <c r="A201" s="1376">
        <v>201</v>
      </c>
      <c r="B201" s="1286"/>
      <c r="C201" s="1286"/>
      <c r="D201" s="1376"/>
      <c r="E201" s="1276"/>
      <c r="F201" s="1354" t="s">
        <v>1070</v>
      </c>
      <c r="G201" s="1308" t="s">
        <v>1071</v>
      </c>
      <c r="H201" s="1354" t="s">
        <v>270</v>
      </c>
      <c r="I201" s="1376"/>
      <c r="J201" s="1293" t="s">
        <v>79</v>
      </c>
      <c r="K201" s="1379" t="s">
        <v>1169</v>
      </c>
      <c r="L201" s="1304"/>
      <c r="M201" s="1357" t="s">
        <v>1430</v>
      </c>
      <c r="N201" s="1358" t="s">
        <v>1430</v>
      </c>
      <c r="O201" s="1359"/>
    </row>
    <row r="202" spans="1:15" s="1362" customFormat="1">
      <c r="A202" s="1376">
        <v>202</v>
      </c>
      <c r="B202" s="1286"/>
      <c r="C202" s="1286"/>
      <c r="D202" s="1376"/>
      <c r="E202" s="1276"/>
      <c r="F202" s="1354" t="s">
        <v>1070</v>
      </c>
      <c r="G202" s="1308" t="s">
        <v>1071</v>
      </c>
      <c r="H202" s="1354" t="s">
        <v>270</v>
      </c>
      <c r="I202" s="1376"/>
      <c r="J202" s="1293" t="s">
        <v>79</v>
      </c>
      <c r="K202" s="1380" t="s">
        <v>79</v>
      </c>
      <c r="L202" s="1304"/>
      <c r="M202" s="1360">
        <v>351</v>
      </c>
      <c r="N202" s="1310">
        <v>351</v>
      </c>
      <c r="O202" s="1361"/>
    </row>
    <row r="203" spans="1:15" s="1362" customFormat="1">
      <c r="A203" s="1376">
        <v>203</v>
      </c>
      <c r="B203" s="1286"/>
      <c r="C203" s="1286"/>
      <c r="D203" s="1376"/>
      <c r="E203" s="1276"/>
      <c r="F203" s="1354" t="s">
        <v>1070</v>
      </c>
      <c r="G203" s="1308" t="s">
        <v>1071</v>
      </c>
      <c r="H203" s="1354" t="s">
        <v>270</v>
      </c>
      <c r="I203" s="1376"/>
      <c r="J203" s="1293" t="s">
        <v>79</v>
      </c>
      <c r="K203" s="1380" t="s">
        <v>79</v>
      </c>
      <c r="L203" s="1304"/>
      <c r="M203" s="1357" t="s">
        <v>1381</v>
      </c>
      <c r="N203" s="1358" t="s">
        <v>1381</v>
      </c>
      <c r="O203" s="1359"/>
    </row>
    <row r="204" spans="1:15" s="1362" customFormat="1">
      <c r="A204" s="1376">
        <v>204</v>
      </c>
      <c r="B204" s="1286"/>
      <c r="C204" s="1286"/>
      <c r="D204" s="1376"/>
      <c r="E204" s="1276"/>
      <c r="F204" s="1354" t="s">
        <v>1070</v>
      </c>
      <c r="G204" s="1308" t="s">
        <v>1071</v>
      </c>
      <c r="H204" s="1354" t="s">
        <v>270</v>
      </c>
      <c r="I204" s="1376"/>
      <c r="J204" s="1293" t="s">
        <v>79</v>
      </c>
      <c r="K204" s="1380" t="s">
        <v>79</v>
      </c>
      <c r="L204" s="1304"/>
      <c r="M204" s="1360" t="s">
        <v>1381</v>
      </c>
      <c r="N204" s="1310" t="s">
        <v>1381</v>
      </c>
      <c r="O204" s="1361"/>
    </row>
    <row r="205" spans="1:15" s="1362" customFormat="1">
      <c r="A205" s="1376">
        <v>205</v>
      </c>
      <c r="B205" s="1286"/>
      <c r="C205" s="1286"/>
      <c r="D205" s="1376"/>
      <c r="E205" s="1276"/>
      <c r="F205" s="1354" t="s">
        <v>1070</v>
      </c>
      <c r="G205" s="1308" t="s">
        <v>1071</v>
      </c>
      <c r="H205" s="1354" t="s">
        <v>270</v>
      </c>
      <c r="I205" s="1376"/>
      <c r="J205" s="1293" t="s">
        <v>79</v>
      </c>
      <c r="K205" s="1380" t="s">
        <v>1200</v>
      </c>
      <c r="L205" s="1304"/>
      <c r="M205" s="1357" t="s">
        <v>1381</v>
      </c>
      <c r="N205" s="1358" t="s">
        <v>1381</v>
      </c>
      <c r="O205" s="1359"/>
    </row>
    <row r="206" spans="1:15" s="1362" customFormat="1">
      <c r="A206" s="1376">
        <v>206</v>
      </c>
      <c r="B206" s="1286"/>
      <c r="C206" s="1286"/>
      <c r="D206" s="1376"/>
      <c r="E206" s="1276"/>
      <c r="F206" s="1354" t="s">
        <v>1070</v>
      </c>
      <c r="G206" s="1308" t="s">
        <v>1071</v>
      </c>
      <c r="H206" s="1354" t="s">
        <v>270</v>
      </c>
      <c r="I206" s="1376"/>
      <c r="J206" s="1293" t="s">
        <v>79</v>
      </c>
      <c r="K206" s="1280" t="s">
        <v>79</v>
      </c>
      <c r="L206" s="1304"/>
      <c r="M206" s="1360" t="s">
        <v>1381</v>
      </c>
      <c r="N206" s="1310" t="s">
        <v>1381</v>
      </c>
      <c r="O206" s="1361"/>
    </row>
    <row r="207" spans="1:15">
      <c r="A207" s="1376">
        <v>207</v>
      </c>
      <c r="B207" s="1286"/>
      <c r="C207" s="1286"/>
      <c r="D207" s="1376"/>
      <c r="F207" s="1354" t="s">
        <v>1070</v>
      </c>
      <c r="G207" s="1308" t="s">
        <v>1071</v>
      </c>
      <c r="H207" s="1354" t="s">
        <v>270</v>
      </c>
      <c r="I207" s="1376"/>
      <c r="J207" s="1293" t="s">
        <v>79</v>
      </c>
      <c r="K207" s="1367" t="s">
        <v>1201</v>
      </c>
      <c r="L207" s="1304"/>
      <c r="M207" s="1309">
        <v>540971</v>
      </c>
      <c r="N207" s="1310">
        <v>575971</v>
      </c>
      <c r="O207" s="1311">
        <f t="shared" ref="O207:O220" si="6">IF(SUM(N207)-SUM(M207)=0,"- ",SUM(N207)-SUM(M207))</f>
        <v>35000</v>
      </c>
    </row>
    <row r="208" spans="1:15">
      <c r="A208" s="1376">
        <v>208</v>
      </c>
      <c r="B208" s="1286"/>
      <c r="C208" s="1286"/>
      <c r="D208" s="1376"/>
      <c r="F208" s="1354" t="s">
        <v>1070</v>
      </c>
      <c r="G208" s="1308" t="s">
        <v>1071</v>
      </c>
      <c r="H208" s="1354" t="s">
        <v>270</v>
      </c>
      <c r="I208" s="1376"/>
      <c r="J208" s="1293" t="s">
        <v>79</v>
      </c>
      <c r="K208" s="1367" t="s">
        <v>1202</v>
      </c>
      <c r="L208" s="1304"/>
      <c r="M208" s="1309" t="s">
        <v>1381</v>
      </c>
      <c r="N208" s="1310" t="s">
        <v>1381</v>
      </c>
      <c r="O208" s="1311" t="str">
        <f t="shared" si="6"/>
        <v xml:space="preserve">- </v>
      </c>
    </row>
    <row r="209" spans="1:15">
      <c r="A209" s="1376">
        <v>209</v>
      </c>
      <c r="B209" s="1286"/>
      <c r="C209" s="1286"/>
      <c r="D209" s="1376"/>
      <c r="F209" s="1354" t="s">
        <v>1070</v>
      </c>
      <c r="G209" s="1308" t="s">
        <v>1071</v>
      </c>
      <c r="H209" s="1354" t="s">
        <v>270</v>
      </c>
      <c r="I209" s="1376"/>
      <c r="J209" s="1293" t="s">
        <v>79</v>
      </c>
      <c r="K209" s="1367" t="s">
        <v>1203</v>
      </c>
      <c r="L209" s="1304"/>
      <c r="M209" s="1309" t="s">
        <v>1381</v>
      </c>
      <c r="N209" s="1310" t="s">
        <v>1381</v>
      </c>
      <c r="O209" s="1311" t="str">
        <f t="shared" si="6"/>
        <v xml:space="preserve">- </v>
      </c>
    </row>
    <row r="210" spans="1:15">
      <c r="A210" s="1376">
        <v>210</v>
      </c>
      <c r="B210" s="1286"/>
      <c r="C210" s="1286"/>
      <c r="D210" s="1376"/>
      <c r="F210" s="1354" t="s">
        <v>1070</v>
      </c>
      <c r="G210" s="1308" t="s">
        <v>1071</v>
      </c>
      <c r="H210" s="1354" t="s">
        <v>270</v>
      </c>
      <c r="I210" s="1376"/>
      <c r="J210" s="1293" t="s">
        <v>79</v>
      </c>
      <c r="K210" s="1367" t="s">
        <v>1204</v>
      </c>
      <c r="L210" s="1304"/>
      <c r="M210" s="1309">
        <v>55630</v>
      </c>
      <c r="N210" s="1310">
        <v>59543</v>
      </c>
      <c r="O210" s="1311">
        <f t="shared" si="6"/>
        <v>3913</v>
      </c>
    </row>
    <row r="211" spans="1:15" s="1362" customFormat="1">
      <c r="A211" s="1376">
        <v>211</v>
      </c>
      <c r="B211" s="1286"/>
      <c r="C211" s="1286"/>
      <c r="D211" s="1376"/>
      <c r="E211" s="1276"/>
      <c r="F211" s="1354" t="s">
        <v>1070</v>
      </c>
      <c r="G211" s="1308" t="s">
        <v>1071</v>
      </c>
      <c r="H211" s="1354" t="s">
        <v>270</v>
      </c>
      <c r="I211" s="1376"/>
      <c r="J211" s="1293" t="s">
        <v>79</v>
      </c>
      <c r="K211" s="1381" t="s">
        <v>72</v>
      </c>
      <c r="L211" s="1304"/>
      <c r="M211" s="1309">
        <v>-53108</v>
      </c>
      <c r="N211" s="1310">
        <v>-62943</v>
      </c>
      <c r="O211" s="1311">
        <f t="shared" si="6"/>
        <v>-9835</v>
      </c>
    </row>
    <row r="212" spans="1:15" s="1362" customFormat="1">
      <c r="A212" s="1376">
        <v>212</v>
      </c>
      <c r="B212" s="1286"/>
      <c r="C212" s="1286"/>
      <c r="D212" s="1376"/>
      <c r="E212" s="1276"/>
      <c r="F212" s="1354" t="s">
        <v>1070</v>
      </c>
      <c r="G212" s="1308" t="s">
        <v>1071</v>
      </c>
      <c r="H212" s="1354" t="s">
        <v>270</v>
      </c>
      <c r="I212" s="1376"/>
      <c r="J212" s="1293" t="s">
        <v>79</v>
      </c>
      <c r="K212" s="1374" t="s">
        <v>1205</v>
      </c>
      <c r="L212" s="1304"/>
      <c r="M212" s="1309" t="s">
        <v>1381</v>
      </c>
      <c r="N212" s="1310" t="s">
        <v>1381</v>
      </c>
      <c r="O212" s="1311" t="str">
        <f t="shared" si="6"/>
        <v xml:space="preserve">- </v>
      </c>
    </row>
    <row r="213" spans="1:15" s="1362" customFormat="1">
      <c r="A213" s="1376">
        <v>213</v>
      </c>
      <c r="B213" s="1286"/>
      <c r="C213" s="1286"/>
      <c r="D213" s="1376"/>
      <c r="E213" s="1276"/>
      <c r="F213" s="1354" t="s">
        <v>1070</v>
      </c>
      <c r="G213" s="1308" t="s">
        <v>1071</v>
      </c>
      <c r="H213" s="1354" t="s">
        <v>270</v>
      </c>
      <c r="I213" s="1376"/>
      <c r="J213" s="1293" t="s">
        <v>79</v>
      </c>
      <c r="K213" s="1374" t="s">
        <v>73</v>
      </c>
      <c r="L213" s="1304"/>
      <c r="M213" s="1322">
        <v>861978</v>
      </c>
      <c r="N213" s="1323">
        <v>891067</v>
      </c>
      <c r="O213" s="1324">
        <f t="shared" si="6"/>
        <v>29089</v>
      </c>
    </row>
    <row r="214" spans="1:15">
      <c r="A214" s="1376">
        <v>214</v>
      </c>
      <c r="B214" s="1286"/>
      <c r="C214" s="1286"/>
      <c r="D214" s="1376"/>
      <c r="F214" s="1354" t="s">
        <v>1070</v>
      </c>
      <c r="G214" s="1308" t="s">
        <v>1071</v>
      </c>
      <c r="H214" s="1354" t="s">
        <v>270</v>
      </c>
      <c r="I214" s="1376"/>
      <c r="J214" s="1293" t="s">
        <v>79</v>
      </c>
      <c r="K214" s="1375" t="s">
        <v>56</v>
      </c>
      <c r="L214" s="1304"/>
      <c r="M214" s="1326">
        <v>102942</v>
      </c>
      <c r="N214" s="1327">
        <v>70926</v>
      </c>
      <c r="O214" s="1328">
        <f t="shared" si="6"/>
        <v>-32016</v>
      </c>
    </row>
    <row r="215" spans="1:15">
      <c r="A215" s="1376">
        <v>215</v>
      </c>
      <c r="B215" s="1286"/>
      <c r="C215" s="1286"/>
      <c r="D215" s="1376"/>
      <c r="F215" s="1354" t="s">
        <v>1070</v>
      </c>
      <c r="G215" s="1308" t="s">
        <v>1071</v>
      </c>
      <c r="H215" s="1354" t="s">
        <v>270</v>
      </c>
      <c r="I215" s="1376"/>
      <c r="J215" s="1293" t="s">
        <v>79</v>
      </c>
      <c r="K215" s="1382" t="s">
        <v>57</v>
      </c>
      <c r="L215" s="1304"/>
      <c r="M215" s="1309">
        <v>5198</v>
      </c>
      <c r="N215" s="1310">
        <v>10408</v>
      </c>
      <c r="O215" s="1311">
        <f t="shared" si="6"/>
        <v>5210</v>
      </c>
    </row>
    <row r="216" spans="1:15">
      <c r="A216" s="1376">
        <v>216</v>
      </c>
      <c r="B216" s="1286"/>
      <c r="C216" s="1286"/>
      <c r="D216" s="1376"/>
      <c r="F216" s="1354" t="s">
        <v>1070</v>
      </c>
      <c r="G216" s="1308" t="s">
        <v>1071</v>
      </c>
      <c r="H216" s="1354" t="s">
        <v>270</v>
      </c>
      <c r="I216" s="1376"/>
      <c r="J216" s="1293" t="s">
        <v>79</v>
      </c>
      <c r="K216" s="1374" t="s">
        <v>58</v>
      </c>
      <c r="L216" s="1304"/>
      <c r="M216" s="1318">
        <v>9791</v>
      </c>
      <c r="N216" s="1319">
        <v>9921</v>
      </c>
      <c r="O216" s="1320">
        <f t="shared" si="6"/>
        <v>130</v>
      </c>
    </row>
    <row r="217" spans="1:15">
      <c r="A217" s="1376">
        <v>217</v>
      </c>
      <c r="B217" s="1286"/>
      <c r="C217" s="1286"/>
      <c r="D217" s="1376"/>
      <c r="F217" s="1354" t="s">
        <v>1070</v>
      </c>
      <c r="G217" s="1308" t="s">
        <v>1071</v>
      </c>
      <c r="H217" s="1354" t="s">
        <v>270</v>
      </c>
      <c r="I217" s="1376"/>
      <c r="J217" s="1293" t="s">
        <v>79</v>
      </c>
      <c r="K217" s="1383" t="s">
        <v>74</v>
      </c>
      <c r="L217" s="1304"/>
      <c r="M217" s="1322">
        <v>117932</v>
      </c>
      <c r="N217" s="1323">
        <v>91257</v>
      </c>
      <c r="O217" s="1324">
        <f t="shared" si="6"/>
        <v>-26675</v>
      </c>
    </row>
    <row r="218" spans="1:15">
      <c r="A218" s="1376">
        <v>218</v>
      </c>
      <c r="B218" s="1286"/>
      <c r="C218" s="1286"/>
      <c r="D218" s="1376"/>
      <c r="F218" s="1354" t="s">
        <v>1070</v>
      </c>
      <c r="G218" s="1308" t="s">
        <v>1071</v>
      </c>
      <c r="H218" s="1354" t="s">
        <v>270</v>
      </c>
      <c r="I218" s="1376"/>
      <c r="J218" s="1293" t="s">
        <v>79</v>
      </c>
      <c r="K218" s="1375" t="s">
        <v>75</v>
      </c>
      <c r="L218" s="1304"/>
      <c r="M218" s="1322" t="s">
        <v>1381</v>
      </c>
      <c r="N218" s="1323" t="s">
        <v>1381</v>
      </c>
      <c r="O218" s="1324" t="str">
        <f t="shared" si="6"/>
        <v xml:space="preserve">- </v>
      </c>
    </row>
    <row r="219" spans="1:15">
      <c r="A219" s="1376">
        <v>219</v>
      </c>
      <c r="B219" s="1286"/>
      <c r="C219" s="1286"/>
      <c r="D219" s="1376"/>
      <c r="E219" s="1384"/>
      <c r="F219" s="1354" t="s">
        <v>1070</v>
      </c>
      <c r="G219" s="1308" t="s">
        <v>1071</v>
      </c>
      <c r="H219" s="1354" t="s">
        <v>270</v>
      </c>
      <c r="I219" s="1376"/>
      <c r="J219" s="1293" t="s">
        <v>79</v>
      </c>
      <c r="K219" s="1375" t="s">
        <v>77</v>
      </c>
      <c r="L219" s="1304"/>
      <c r="M219" s="1322">
        <v>979911</v>
      </c>
      <c r="N219" s="1323">
        <v>982325</v>
      </c>
      <c r="O219" s="1324">
        <f t="shared" si="6"/>
        <v>2414</v>
      </c>
    </row>
    <row r="220" spans="1:15">
      <c r="A220" s="1376">
        <v>220</v>
      </c>
      <c r="B220" s="1286"/>
      <c r="C220" s="1286"/>
      <c r="D220" s="1376"/>
      <c r="E220" s="929"/>
      <c r="F220" s="1385" t="s">
        <v>1070</v>
      </c>
      <c r="G220" s="1343" t="s">
        <v>1071</v>
      </c>
      <c r="H220" s="1385" t="s">
        <v>270</v>
      </c>
      <c r="I220" s="1376"/>
      <c r="J220" s="1293" t="s">
        <v>79</v>
      </c>
      <c r="K220" s="1375" t="s">
        <v>1206</v>
      </c>
      <c r="L220" s="1386"/>
      <c r="M220" s="1322">
        <v>19011209</v>
      </c>
      <c r="N220" s="1323">
        <v>19690575</v>
      </c>
      <c r="O220" s="1324">
        <f t="shared" si="6"/>
        <v>679366</v>
      </c>
    </row>
    <row r="221" spans="1:15">
      <c r="A221" s="1376">
        <v>221</v>
      </c>
      <c r="B221" s="1286"/>
      <c r="C221" s="1286"/>
      <c r="D221" s="1376"/>
      <c r="E221" s="929"/>
      <c r="F221" s="1387" t="s">
        <v>79</v>
      </c>
      <c r="G221" s="1388" t="s">
        <v>79</v>
      </c>
      <c r="H221" s="1387" t="s">
        <v>79</v>
      </c>
      <c r="I221" s="1376"/>
      <c r="J221" s="1293" t="s">
        <v>79</v>
      </c>
      <c r="K221" s="1389" t="s">
        <v>79</v>
      </c>
      <c r="L221" s="1386"/>
      <c r="M221" s="1390" t="s">
        <v>79</v>
      </c>
      <c r="N221" s="1390" t="s">
        <v>79</v>
      </c>
      <c r="O221" s="1391"/>
    </row>
    <row r="222" spans="1:15" ht="16.5">
      <c r="A222" s="1376">
        <v>222</v>
      </c>
      <c r="B222" s="1286"/>
      <c r="C222" s="1286"/>
      <c r="D222" s="1376"/>
      <c r="E222" s="546"/>
      <c r="F222" s="1392" t="s">
        <v>79</v>
      </c>
      <c r="G222" s="1393" t="s">
        <v>79</v>
      </c>
      <c r="H222" s="1392" t="s">
        <v>79</v>
      </c>
      <c r="I222" s="1376"/>
      <c r="J222" s="1394" t="s">
        <v>1207</v>
      </c>
      <c r="K222" s="1395"/>
      <c r="L222" s="1304"/>
      <c r="M222" s="1390" t="s">
        <v>79</v>
      </c>
      <c r="N222" s="1390" t="s">
        <v>79</v>
      </c>
      <c r="O222" s="1391"/>
    </row>
    <row r="223" spans="1:15">
      <c r="A223" s="1376">
        <v>223</v>
      </c>
      <c r="B223" s="1286"/>
      <c r="C223" s="1286"/>
      <c r="D223" s="1376"/>
      <c r="E223" s="546"/>
      <c r="F223" s="1396" t="s">
        <v>1070</v>
      </c>
      <c r="G223" s="1303" t="s">
        <v>1071</v>
      </c>
      <c r="H223" s="1396" t="s">
        <v>270</v>
      </c>
      <c r="I223" s="1376"/>
      <c r="J223" s="1293" t="s">
        <v>79</v>
      </c>
      <c r="K223" s="1397" t="s">
        <v>85</v>
      </c>
      <c r="L223" s="1304"/>
      <c r="M223" s="1398">
        <v>203209</v>
      </c>
      <c r="N223" s="1399">
        <v>245394</v>
      </c>
      <c r="O223" s="1400">
        <f t="shared" ref="O223:O286" si="7">IF(SUM(N223)-SUM(M223)=0,"- ",SUM(N223)-SUM(M223))</f>
        <v>42185</v>
      </c>
    </row>
    <row r="224" spans="1:15">
      <c r="A224" s="1376">
        <v>224</v>
      </c>
      <c r="B224" s="1286"/>
      <c r="C224" s="1286"/>
      <c r="D224" s="1376"/>
      <c r="E224" s="546"/>
      <c r="F224" s="1401" t="s">
        <v>1070</v>
      </c>
      <c r="G224" s="1402" t="s">
        <v>1071</v>
      </c>
      <c r="H224" s="1401" t="s">
        <v>270</v>
      </c>
      <c r="I224" s="1376"/>
      <c r="J224" s="1293" t="s">
        <v>79</v>
      </c>
      <c r="K224" s="1321" t="s">
        <v>1208</v>
      </c>
      <c r="L224" s="1304"/>
      <c r="M224" s="1322">
        <v>141776</v>
      </c>
      <c r="N224" s="1323">
        <v>173393</v>
      </c>
      <c r="O224" s="1324">
        <f t="shared" si="7"/>
        <v>31617</v>
      </c>
    </row>
    <row r="225" spans="1:15">
      <c r="A225" s="1376">
        <v>225</v>
      </c>
      <c r="B225" s="1286"/>
      <c r="C225" s="1286"/>
      <c r="D225" s="1376"/>
      <c r="E225" s="546"/>
      <c r="F225" s="1354" t="s">
        <v>1070</v>
      </c>
      <c r="G225" s="1308" t="s">
        <v>1071</v>
      </c>
      <c r="H225" s="1354" t="s">
        <v>270</v>
      </c>
      <c r="I225" s="1376"/>
      <c r="J225" s="1293" t="s">
        <v>79</v>
      </c>
      <c r="K225" s="1366" t="s">
        <v>1209</v>
      </c>
      <c r="L225" s="1304"/>
      <c r="M225" s="1326">
        <v>103378</v>
      </c>
      <c r="N225" s="1327">
        <v>114089</v>
      </c>
      <c r="O225" s="1328">
        <f t="shared" si="7"/>
        <v>10711</v>
      </c>
    </row>
    <row r="226" spans="1:15">
      <c r="A226" s="1376">
        <v>226</v>
      </c>
      <c r="B226" s="1286"/>
      <c r="C226" s="1286"/>
      <c r="D226" s="1376"/>
      <c r="E226" s="546"/>
      <c r="F226" s="1354" t="s">
        <v>1070</v>
      </c>
      <c r="G226" s="1308" t="s">
        <v>1071</v>
      </c>
      <c r="H226" s="1354" t="s">
        <v>270</v>
      </c>
      <c r="I226" s="1376"/>
      <c r="J226" s="1293" t="s">
        <v>79</v>
      </c>
      <c r="K226" s="693" t="s">
        <v>1210</v>
      </c>
      <c r="L226" s="1304"/>
      <c r="M226" s="1309">
        <v>34560</v>
      </c>
      <c r="N226" s="1310">
        <v>47905</v>
      </c>
      <c r="O226" s="1311">
        <f t="shared" si="7"/>
        <v>13345</v>
      </c>
    </row>
    <row r="227" spans="1:15">
      <c r="A227" s="1376">
        <v>227</v>
      </c>
      <c r="B227" s="1286"/>
      <c r="C227" s="1286"/>
      <c r="D227" s="1376"/>
      <c r="E227" s="546"/>
      <c r="F227" s="1354" t="s">
        <v>1070</v>
      </c>
      <c r="G227" s="1308" t="s">
        <v>1071</v>
      </c>
      <c r="H227" s="1354" t="s">
        <v>270</v>
      </c>
      <c r="I227" s="1376"/>
      <c r="J227" s="1293" t="s">
        <v>79</v>
      </c>
      <c r="K227" s="693" t="s">
        <v>1211</v>
      </c>
      <c r="L227" s="1304"/>
      <c r="M227" s="1309">
        <v>274</v>
      </c>
      <c r="N227" s="1310">
        <v>5467</v>
      </c>
      <c r="O227" s="1311">
        <f t="shared" si="7"/>
        <v>5193</v>
      </c>
    </row>
    <row r="228" spans="1:15">
      <c r="A228" s="1376">
        <v>228</v>
      </c>
      <c r="B228" s="1286"/>
      <c r="C228" s="1286"/>
      <c r="D228" s="1376"/>
      <c r="E228" s="546"/>
      <c r="F228" s="1354" t="s">
        <v>1070</v>
      </c>
      <c r="G228" s="1308" t="s">
        <v>1071</v>
      </c>
      <c r="H228" s="1354" t="s">
        <v>270</v>
      </c>
      <c r="I228" s="1376"/>
      <c r="J228" s="1293" t="s">
        <v>79</v>
      </c>
      <c r="K228" s="693" t="s">
        <v>1212</v>
      </c>
      <c r="L228" s="1304"/>
      <c r="M228" s="1309">
        <v>0</v>
      </c>
      <c r="N228" s="1310">
        <v>0</v>
      </c>
      <c r="O228" s="1311" t="str">
        <f t="shared" si="7"/>
        <v xml:space="preserve">- </v>
      </c>
    </row>
    <row r="229" spans="1:15">
      <c r="A229" s="1376">
        <v>229</v>
      </c>
      <c r="B229" s="1286"/>
      <c r="C229" s="1286"/>
      <c r="D229" s="1376"/>
      <c r="E229" s="546"/>
      <c r="F229" s="1354" t="s">
        <v>1070</v>
      </c>
      <c r="G229" s="1308" t="s">
        <v>1071</v>
      </c>
      <c r="H229" s="1354" t="s">
        <v>270</v>
      </c>
      <c r="I229" s="1376"/>
      <c r="J229" s="1293" t="s">
        <v>79</v>
      </c>
      <c r="K229" s="693" t="s">
        <v>1213</v>
      </c>
      <c r="L229" s="1304"/>
      <c r="M229" s="1309">
        <v>0</v>
      </c>
      <c r="N229" s="1310">
        <v>1</v>
      </c>
      <c r="O229" s="1311">
        <f t="shared" si="7"/>
        <v>1</v>
      </c>
    </row>
    <row r="230" spans="1:15">
      <c r="A230" s="1376">
        <v>230</v>
      </c>
      <c r="B230" s="1286"/>
      <c r="C230" s="1286"/>
      <c r="D230" s="1376"/>
      <c r="E230" s="546"/>
      <c r="F230" s="1354" t="s">
        <v>1070</v>
      </c>
      <c r="G230" s="1308" t="s">
        <v>1071</v>
      </c>
      <c r="H230" s="1354" t="s">
        <v>270</v>
      </c>
      <c r="I230" s="1376"/>
      <c r="J230" s="1293" t="s">
        <v>79</v>
      </c>
      <c r="K230" s="693" t="s">
        <v>1214</v>
      </c>
      <c r="L230" s="1304"/>
      <c r="M230" s="1309" t="s">
        <v>1381</v>
      </c>
      <c r="N230" s="1310" t="s">
        <v>1381</v>
      </c>
      <c r="O230" s="1311" t="str">
        <f t="shared" si="7"/>
        <v xml:space="preserve">- </v>
      </c>
    </row>
    <row r="231" spans="1:15">
      <c r="A231" s="1376">
        <v>231</v>
      </c>
      <c r="B231" s="1286"/>
      <c r="C231" s="1286"/>
      <c r="D231" s="1376"/>
      <c r="E231" s="546"/>
      <c r="F231" s="1354" t="s">
        <v>1070</v>
      </c>
      <c r="G231" s="1308" t="s">
        <v>1071</v>
      </c>
      <c r="H231" s="1354" t="s">
        <v>270</v>
      </c>
      <c r="I231" s="1376"/>
      <c r="J231" s="1293" t="s">
        <v>79</v>
      </c>
      <c r="K231" s="693" t="s">
        <v>1215</v>
      </c>
      <c r="L231" s="1304"/>
      <c r="M231" s="1309">
        <v>3502</v>
      </c>
      <c r="N231" s="1310">
        <v>3695</v>
      </c>
      <c r="O231" s="1311">
        <f t="shared" si="7"/>
        <v>193</v>
      </c>
    </row>
    <row r="232" spans="1:15">
      <c r="A232" s="1376">
        <v>232</v>
      </c>
      <c r="B232" s="1286"/>
      <c r="C232" s="1286"/>
      <c r="D232" s="1376"/>
      <c r="E232" s="546"/>
      <c r="F232" s="1354" t="s">
        <v>1070</v>
      </c>
      <c r="G232" s="1308" t="s">
        <v>1071</v>
      </c>
      <c r="H232" s="1354" t="s">
        <v>270</v>
      </c>
      <c r="I232" s="1376"/>
      <c r="J232" s="1293" t="s">
        <v>79</v>
      </c>
      <c r="K232" s="693" t="s">
        <v>1216</v>
      </c>
      <c r="L232" s="1304"/>
      <c r="M232" s="1309" t="s">
        <v>1381</v>
      </c>
      <c r="N232" s="1310" t="s">
        <v>1381</v>
      </c>
      <c r="O232" s="1311" t="str">
        <f t="shared" si="7"/>
        <v xml:space="preserve">- </v>
      </c>
    </row>
    <row r="233" spans="1:15">
      <c r="A233" s="1376">
        <v>233</v>
      </c>
      <c r="B233" s="1286"/>
      <c r="C233" s="1286"/>
      <c r="D233" s="1376"/>
      <c r="E233" s="546"/>
      <c r="F233" s="1354" t="s">
        <v>1070</v>
      </c>
      <c r="G233" s="1308" t="s">
        <v>1071</v>
      </c>
      <c r="H233" s="1354" t="s">
        <v>270</v>
      </c>
      <c r="I233" s="1376"/>
      <c r="J233" s="1293" t="s">
        <v>79</v>
      </c>
      <c r="K233" s="1336" t="s">
        <v>1217</v>
      </c>
      <c r="L233" s="1304"/>
      <c r="M233" s="1318">
        <v>59</v>
      </c>
      <c r="N233" s="1319">
        <v>2233</v>
      </c>
      <c r="O233" s="1320">
        <f t="shared" si="7"/>
        <v>2174</v>
      </c>
    </row>
    <row r="234" spans="1:15">
      <c r="A234" s="1376">
        <v>234</v>
      </c>
      <c r="B234" s="1286"/>
      <c r="C234" s="1286"/>
      <c r="D234" s="1376"/>
      <c r="E234" s="546"/>
      <c r="F234" s="1354" t="s">
        <v>1070</v>
      </c>
      <c r="G234" s="1308" t="s">
        <v>1071</v>
      </c>
      <c r="H234" s="1354" t="s">
        <v>270</v>
      </c>
      <c r="I234" s="1376"/>
      <c r="J234" s="1293" t="s">
        <v>79</v>
      </c>
      <c r="K234" s="1321" t="s">
        <v>89</v>
      </c>
      <c r="L234" s="1304"/>
      <c r="M234" s="1322">
        <v>115</v>
      </c>
      <c r="N234" s="1323">
        <v>122</v>
      </c>
      <c r="O234" s="1324">
        <f t="shared" si="7"/>
        <v>7</v>
      </c>
    </row>
    <row r="235" spans="1:15">
      <c r="A235" s="1376">
        <v>235</v>
      </c>
      <c r="B235" s="1286"/>
      <c r="C235" s="1286"/>
      <c r="D235" s="1376"/>
      <c r="E235" s="546"/>
      <c r="F235" s="1354" t="s">
        <v>1070</v>
      </c>
      <c r="G235" s="1308" t="s">
        <v>1071</v>
      </c>
      <c r="H235" s="1354" t="s">
        <v>270</v>
      </c>
      <c r="I235" s="1376"/>
      <c r="J235" s="1293" t="s">
        <v>79</v>
      </c>
      <c r="K235" s="1321" t="s">
        <v>658</v>
      </c>
      <c r="L235" s="1304"/>
      <c r="M235" s="1322">
        <v>46303</v>
      </c>
      <c r="N235" s="1323">
        <v>48970</v>
      </c>
      <c r="O235" s="1324">
        <f t="shared" si="7"/>
        <v>2667</v>
      </c>
    </row>
    <row r="236" spans="1:15">
      <c r="A236" s="1376">
        <v>236</v>
      </c>
      <c r="B236" s="1286"/>
      <c r="C236" s="1286"/>
      <c r="D236" s="1376"/>
      <c r="E236" s="546"/>
      <c r="F236" s="1354" t="s">
        <v>1070</v>
      </c>
      <c r="G236" s="1308" t="s">
        <v>1071</v>
      </c>
      <c r="H236" s="1354" t="s">
        <v>270</v>
      </c>
      <c r="I236" s="1376"/>
      <c r="J236" s="1293" t="s">
        <v>79</v>
      </c>
      <c r="K236" s="1366" t="s">
        <v>1218</v>
      </c>
      <c r="L236" s="1304"/>
      <c r="M236" s="1326">
        <v>7273</v>
      </c>
      <c r="N236" s="1327">
        <v>6643</v>
      </c>
      <c r="O236" s="1328">
        <f t="shared" si="7"/>
        <v>-630</v>
      </c>
    </row>
    <row r="237" spans="1:15">
      <c r="A237" s="1376">
        <v>237</v>
      </c>
      <c r="B237" s="1286"/>
      <c r="C237" s="1286"/>
      <c r="D237" s="1376"/>
      <c r="E237" s="546"/>
      <c r="F237" s="1354" t="s">
        <v>1070</v>
      </c>
      <c r="G237" s="1308" t="s">
        <v>1071</v>
      </c>
      <c r="H237" s="1354" t="s">
        <v>270</v>
      </c>
      <c r="I237" s="1376"/>
      <c r="J237" s="1293" t="s">
        <v>79</v>
      </c>
      <c r="K237" s="693" t="s">
        <v>1219</v>
      </c>
      <c r="L237" s="1304"/>
      <c r="M237" s="1304" t="s">
        <v>1381</v>
      </c>
      <c r="N237" s="1312" t="s">
        <v>1381</v>
      </c>
      <c r="O237" s="1313" t="str">
        <f t="shared" si="7"/>
        <v xml:space="preserve">- </v>
      </c>
    </row>
    <row r="238" spans="1:15">
      <c r="A238" s="1376">
        <v>238</v>
      </c>
      <c r="B238" s="1286"/>
      <c r="C238" s="1286"/>
      <c r="D238" s="1376"/>
      <c r="E238" s="546"/>
      <c r="F238" s="1354" t="s">
        <v>1070</v>
      </c>
      <c r="G238" s="1308" t="s">
        <v>1071</v>
      </c>
      <c r="H238" s="1354" t="s">
        <v>270</v>
      </c>
      <c r="I238" s="1376"/>
      <c r="J238" s="1293" t="s">
        <v>79</v>
      </c>
      <c r="K238" s="1336" t="s">
        <v>1220</v>
      </c>
      <c r="L238" s="1304"/>
      <c r="M238" s="1318">
        <v>39030</v>
      </c>
      <c r="N238" s="1319">
        <v>42327</v>
      </c>
      <c r="O238" s="1320">
        <f t="shared" si="7"/>
        <v>3297</v>
      </c>
    </row>
    <row r="239" spans="1:15">
      <c r="A239" s="1376">
        <v>239</v>
      </c>
      <c r="B239" s="1286"/>
      <c r="C239" s="1286"/>
      <c r="D239" s="1376"/>
      <c r="E239" s="546"/>
      <c r="F239" s="1354" t="s">
        <v>1070</v>
      </c>
      <c r="G239" s="1308" t="s">
        <v>1071</v>
      </c>
      <c r="H239" s="1354" t="s">
        <v>270</v>
      </c>
      <c r="I239" s="1376"/>
      <c r="J239" s="1293" t="s">
        <v>79</v>
      </c>
      <c r="K239" s="1321" t="s">
        <v>1221</v>
      </c>
      <c r="L239" s="1304"/>
      <c r="M239" s="1322">
        <v>1113</v>
      </c>
      <c r="N239" s="1323">
        <v>1353</v>
      </c>
      <c r="O239" s="1324">
        <f t="shared" si="7"/>
        <v>240</v>
      </c>
    </row>
    <row r="240" spans="1:15">
      <c r="A240" s="1376">
        <v>240</v>
      </c>
      <c r="B240" s="1286"/>
      <c r="C240" s="1286"/>
      <c r="D240" s="1376"/>
      <c r="E240" s="546"/>
      <c r="F240" s="1354" t="s">
        <v>1070</v>
      </c>
      <c r="G240" s="1308" t="s">
        <v>1071</v>
      </c>
      <c r="H240" s="1354" t="s">
        <v>270</v>
      </c>
      <c r="I240" s="1376"/>
      <c r="J240" s="1293" t="s">
        <v>79</v>
      </c>
      <c r="K240" s="1348" t="s">
        <v>1222</v>
      </c>
      <c r="L240" s="1304"/>
      <c r="M240" s="1326">
        <v>156</v>
      </c>
      <c r="N240" s="1327">
        <v>97</v>
      </c>
      <c r="O240" s="1328">
        <f t="shared" si="7"/>
        <v>-59</v>
      </c>
    </row>
    <row r="241" spans="1:15">
      <c r="A241" s="1376">
        <v>241</v>
      </c>
      <c r="B241" s="1286"/>
      <c r="C241" s="1286"/>
      <c r="D241" s="1376"/>
      <c r="E241" s="546"/>
      <c r="F241" s="1354" t="s">
        <v>1070</v>
      </c>
      <c r="G241" s="1308" t="s">
        <v>1071</v>
      </c>
      <c r="H241" s="1354" t="s">
        <v>270</v>
      </c>
      <c r="I241" s="1376"/>
      <c r="J241" s="1293" t="s">
        <v>79</v>
      </c>
      <c r="K241" s="1351" t="s">
        <v>1223</v>
      </c>
      <c r="L241" s="1304"/>
      <c r="M241" s="1309" t="s">
        <v>1381</v>
      </c>
      <c r="N241" s="1310" t="s">
        <v>1381</v>
      </c>
      <c r="O241" s="1311" t="str">
        <f t="shared" si="7"/>
        <v xml:space="preserve">- </v>
      </c>
    </row>
    <row r="242" spans="1:15">
      <c r="A242" s="1376">
        <v>242</v>
      </c>
      <c r="B242" s="1286"/>
      <c r="C242" s="1286"/>
      <c r="D242" s="1376"/>
      <c r="E242" s="546"/>
      <c r="F242" s="1354" t="s">
        <v>1070</v>
      </c>
      <c r="G242" s="1308" t="s">
        <v>1071</v>
      </c>
      <c r="H242" s="1354" t="s">
        <v>270</v>
      </c>
      <c r="I242" s="1376"/>
      <c r="J242" s="1293" t="s">
        <v>79</v>
      </c>
      <c r="K242" s="1351" t="s">
        <v>1224</v>
      </c>
      <c r="L242" s="1304"/>
      <c r="M242" s="1309">
        <v>937</v>
      </c>
      <c r="N242" s="1310">
        <v>1227</v>
      </c>
      <c r="O242" s="1311">
        <f t="shared" si="7"/>
        <v>290</v>
      </c>
    </row>
    <row r="243" spans="1:15">
      <c r="A243" s="1376">
        <v>243</v>
      </c>
      <c r="B243" s="1286"/>
      <c r="C243" s="1286"/>
      <c r="D243" s="1376"/>
      <c r="E243" s="546"/>
      <c r="F243" s="1354" t="s">
        <v>1070</v>
      </c>
      <c r="G243" s="1308" t="s">
        <v>1071</v>
      </c>
      <c r="H243" s="1354" t="s">
        <v>270</v>
      </c>
      <c r="I243" s="1376"/>
      <c r="J243" s="1293" t="s">
        <v>79</v>
      </c>
      <c r="K243" s="1352" t="s">
        <v>1225</v>
      </c>
      <c r="L243" s="1304"/>
      <c r="M243" s="1318">
        <v>19</v>
      </c>
      <c r="N243" s="1319">
        <v>28</v>
      </c>
      <c r="O243" s="1320">
        <f t="shared" si="7"/>
        <v>9</v>
      </c>
    </row>
    <row r="244" spans="1:15">
      <c r="A244" s="1376">
        <v>244</v>
      </c>
      <c r="B244" s="1286"/>
      <c r="C244" s="1286"/>
      <c r="D244" s="1376"/>
      <c r="E244" s="546"/>
      <c r="F244" s="1354" t="s">
        <v>1070</v>
      </c>
      <c r="G244" s="1308" t="s">
        <v>1071</v>
      </c>
      <c r="H244" s="1354" t="s">
        <v>270</v>
      </c>
      <c r="I244" s="1376"/>
      <c r="J244" s="1293" t="s">
        <v>79</v>
      </c>
      <c r="K244" s="1321" t="s">
        <v>1226</v>
      </c>
      <c r="L244" s="1304"/>
      <c r="M244" s="1322">
        <v>4207</v>
      </c>
      <c r="N244" s="1323">
        <v>7627</v>
      </c>
      <c r="O244" s="1324">
        <f t="shared" si="7"/>
        <v>3420</v>
      </c>
    </row>
    <row r="245" spans="1:15">
      <c r="A245" s="1376">
        <v>245</v>
      </c>
      <c r="B245" s="1286"/>
      <c r="C245" s="1286"/>
      <c r="D245" s="1376"/>
      <c r="E245" s="546"/>
      <c r="F245" s="1354" t="s">
        <v>1070</v>
      </c>
      <c r="G245" s="1308" t="s">
        <v>1071</v>
      </c>
      <c r="H245" s="1354" t="s">
        <v>270</v>
      </c>
      <c r="I245" s="1376"/>
      <c r="J245" s="1293" t="s">
        <v>79</v>
      </c>
      <c r="K245" s="1325" t="s">
        <v>1227</v>
      </c>
      <c r="L245" s="1304"/>
      <c r="M245" s="1326">
        <v>2046</v>
      </c>
      <c r="N245" s="1327">
        <v>2334</v>
      </c>
      <c r="O245" s="1328">
        <f t="shared" si="7"/>
        <v>288</v>
      </c>
    </row>
    <row r="246" spans="1:15">
      <c r="A246" s="1376">
        <v>246</v>
      </c>
      <c r="B246" s="1286"/>
      <c r="C246" s="1286"/>
      <c r="D246" s="1376"/>
      <c r="E246" s="546"/>
      <c r="F246" s="1354" t="s">
        <v>1070</v>
      </c>
      <c r="G246" s="1308" t="s">
        <v>1071</v>
      </c>
      <c r="H246" s="1354" t="s">
        <v>270</v>
      </c>
      <c r="I246" s="1376"/>
      <c r="J246" s="1293" t="s">
        <v>79</v>
      </c>
      <c r="K246" s="693" t="s">
        <v>1228</v>
      </c>
      <c r="L246" s="1304"/>
      <c r="M246" s="1309" t="s">
        <v>1381</v>
      </c>
      <c r="N246" s="1310" t="s">
        <v>1381</v>
      </c>
      <c r="O246" s="1311" t="str">
        <f t="shared" si="7"/>
        <v xml:space="preserve">- </v>
      </c>
    </row>
    <row r="247" spans="1:15">
      <c r="A247" s="1376">
        <v>247</v>
      </c>
      <c r="B247" s="1286"/>
      <c r="C247" s="1286"/>
      <c r="D247" s="1376"/>
      <c r="E247" s="546"/>
      <c r="F247" s="1354" t="s">
        <v>1070</v>
      </c>
      <c r="G247" s="1308" t="s">
        <v>1071</v>
      </c>
      <c r="H247" s="1354" t="s">
        <v>270</v>
      </c>
      <c r="I247" s="1376"/>
      <c r="J247" s="1293" t="s">
        <v>79</v>
      </c>
      <c r="K247" s="693" t="s">
        <v>1229</v>
      </c>
      <c r="L247" s="1304"/>
      <c r="M247" s="1309">
        <v>1648</v>
      </c>
      <c r="N247" s="1310">
        <v>2448</v>
      </c>
      <c r="O247" s="1311">
        <f t="shared" si="7"/>
        <v>800</v>
      </c>
    </row>
    <row r="248" spans="1:15">
      <c r="A248" s="1376">
        <v>248</v>
      </c>
      <c r="B248" s="1286"/>
      <c r="C248" s="1286"/>
      <c r="D248" s="1376"/>
      <c r="E248" s="546"/>
      <c r="F248" s="1354" t="s">
        <v>1070</v>
      </c>
      <c r="G248" s="1308" t="s">
        <v>1071</v>
      </c>
      <c r="H248" s="1354" t="s">
        <v>270</v>
      </c>
      <c r="I248" s="1376"/>
      <c r="J248" s="1293" t="s">
        <v>79</v>
      </c>
      <c r="K248" s="693" t="s">
        <v>1230</v>
      </c>
      <c r="L248" s="1304"/>
      <c r="M248" s="1309" t="s">
        <v>1381</v>
      </c>
      <c r="N248" s="1310" t="s">
        <v>1381</v>
      </c>
      <c r="O248" s="1311" t="str">
        <f t="shared" si="7"/>
        <v xml:space="preserve">- </v>
      </c>
    </row>
    <row r="249" spans="1:15">
      <c r="A249" s="1376">
        <v>249</v>
      </c>
      <c r="B249" s="1286"/>
      <c r="C249" s="1286"/>
      <c r="D249" s="1376"/>
      <c r="E249" s="546"/>
      <c r="F249" s="1354" t="s">
        <v>1070</v>
      </c>
      <c r="G249" s="1308" t="s">
        <v>1071</v>
      </c>
      <c r="H249" s="1354" t="s">
        <v>270</v>
      </c>
      <c r="I249" s="1376"/>
      <c r="J249" s="1293" t="s">
        <v>79</v>
      </c>
      <c r="K249" s="693" t="s">
        <v>1231</v>
      </c>
      <c r="L249" s="1304"/>
      <c r="M249" s="1309">
        <v>410</v>
      </c>
      <c r="N249" s="1310">
        <v>2678</v>
      </c>
      <c r="O249" s="1311">
        <f t="shared" si="7"/>
        <v>2268</v>
      </c>
    </row>
    <row r="250" spans="1:15">
      <c r="A250" s="1376">
        <v>250</v>
      </c>
      <c r="B250" s="1286"/>
      <c r="C250" s="1286"/>
      <c r="D250" s="1376"/>
      <c r="E250" s="546"/>
      <c r="F250" s="1354" t="s">
        <v>1070</v>
      </c>
      <c r="G250" s="1308" t="s">
        <v>1071</v>
      </c>
      <c r="H250" s="1354" t="s">
        <v>270</v>
      </c>
      <c r="I250" s="1376"/>
      <c r="J250" s="1293" t="s">
        <v>79</v>
      </c>
      <c r="K250" s="693" t="s">
        <v>1232</v>
      </c>
      <c r="L250" s="1304"/>
      <c r="M250" s="1309" t="s">
        <v>1381</v>
      </c>
      <c r="N250" s="1310" t="s">
        <v>1381</v>
      </c>
      <c r="O250" s="1311" t="str">
        <f t="shared" si="7"/>
        <v xml:space="preserve">- </v>
      </c>
    </row>
    <row r="251" spans="1:15">
      <c r="A251" s="1376">
        <v>251</v>
      </c>
      <c r="B251" s="1286"/>
      <c r="C251" s="1286"/>
      <c r="D251" s="1376"/>
      <c r="E251" s="546"/>
      <c r="F251" s="1354" t="s">
        <v>1070</v>
      </c>
      <c r="G251" s="1308" t="s">
        <v>1071</v>
      </c>
      <c r="H251" s="1354" t="s">
        <v>270</v>
      </c>
      <c r="I251" s="1376"/>
      <c r="J251" s="1293" t="s">
        <v>79</v>
      </c>
      <c r="K251" s="1332" t="s">
        <v>1233</v>
      </c>
      <c r="L251" s="1304"/>
      <c r="M251" s="1318">
        <v>102</v>
      </c>
      <c r="N251" s="1319">
        <v>165</v>
      </c>
      <c r="O251" s="1320">
        <f t="shared" si="7"/>
        <v>63</v>
      </c>
    </row>
    <row r="252" spans="1:15">
      <c r="A252" s="1376">
        <v>252</v>
      </c>
      <c r="B252" s="1286"/>
      <c r="C252" s="1286"/>
      <c r="D252" s="1376"/>
      <c r="E252" s="546"/>
      <c r="F252" s="1354" t="s">
        <v>1070</v>
      </c>
      <c r="G252" s="1308" t="s">
        <v>1071</v>
      </c>
      <c r="H252" s="1354" t="s">
        <v>270</v>
      </c>
      <c r="I252" s="1376"/>
      <c r="J252" s="1293" t="s">
        <v>79</v>
      </c>
      <c r="K252" s="1321" t="s">
        <v>1234</v>
      </c>
      <c r="L252" s="1304"/>
      <c r="M252" s="1322">
        <v>9693</v>
      </c>
      <c r="N252" s="1323">
        <v>13927</v>
      </c>
      <c r="O252" s="1324">
        <f t="shared" si="7"/>
        <v>4234</v>
      </c>
    </row>
    <row r="253" spans="1:15">
      <c r="A253" s="1376">
        <v>253</v>
      </c>
      <c r="B253" s="1286"/>
      <c r="C253" s="1286"/>
      <c r="D253" s="1376"/>
      <c r="E253" s="546"/>
      <c r="F253" s="1354" t="s">
        <v>1070</v>
      </c>
      <c r="G253" s="1308" t="s">
        <v>1071</v>
      </c>
      <c r="H253" s="1354" t="s">
        <v>270</v>
      </c>
      <c r="I253" s="1376"/>
      <c r="J253" s="1293" t="s">
        <v>79</v>
      </c>
      <c r="K253" s="1377" t="s">
        <v>144</v>
      </c>
      <c r="L253" s="1304"/>
      <c r="M253" s="1326" t="s">
        <v>1381</v>
      </c>
      <c r="N253" s="1327">
        <v>907</v>
      </c>
      <c r="O253" s="1328">
        <f t="shared" si="7"/>
        <v>907</v>
      </c>
    </row>
    <row r="254" spans="1:15" ht="14.25">
      <c r="A254" s="1376">
        <v>254</v>
      </c>
      <c r="B254" s="1286"/>
      <c r="C254" s="1286"/>
      <c r="D254" s="1376"/>
      <c r="E254" s="1403"/>
      <c r="F254" s="1354" t="s">
        <v>1070</v>
      </c>
      <c r="G254" s="1308" t="s">
        <v>1071</v>
      </c>
      <c r="H254" s="1354" t="s">
        <v>270</v>
      </c>
      <c r="I254" s="1376"/>
      <c r="J254" s="1293" t="s">
        <v>79</v>
      </c>
      <c r="K254" s="1378" t="s">
        <v>146</v>
      </c>
      <c r="L254" s="1304"/>
      <c r="M254" s="1309">
        <v>1745</v>
      </c>
      <c r="N254" s="1310">
        <v>3417</v>
      </c>
      <c r="O254" s="1311">
        <f t="shared" si="7"/>
        <v>1672</v>
      </c>
    </row>
    <row r="255" spans="1:15">
      <c r="A255" s="1376">
        <v>255</v>
      </c>
      <c r="B255" s="1286"/>
      <c r="C255" s="1286"/>
      <c r="D255" s="1376"/>
      <c r="E255" s="929"/>
      <c r="F255" s="1354" t="s">
        <v>1070</v>
      </c>
      <c r="G255" s="1308" t="s">
        <v>1071</v>
      </c>
      <c r="H255" s="1354" t="s">
        <v>270</v>
      </c>
      <c r="I255" s="1376"/>
      <c r="J255" s="1293" t="s">
        <v>79</v>
      </c>
      <c r="K255" s="1378" t="s">
        <v>126</v>
      </c>
      <c r="L255" s="1304"/>
      <c r="M255" s="1309" t="s">
        <v>1381</v>
      </c>
      <c r="N255" s="1310" t="s">
        <v>1381</v>
      </c>
      <c r="O255" s="1311" t="str">
        <f t="shared" si="7"/>
        <v xml:space="preserve">- </v>
      </c>
    </row>
    <row r="256" spans="1:15">
      <c r="A256" s="1376">
        <v>256</v>
      </c>
      <c r="B256" s="1286"/>
      <c r="C256" s="1286"/>
      <c r="D256" s="1376"/>
      <c r="E256" s="929"/>
      <c r="F256" s="1354" t="s">
        <v>1070</v>
      </c>
      <c r="G256" s="1308" t="s">
        <v>1071</v>
      </c>
      <c r="H256" s="1354" t="s">
        <v>270</v>
      </c>
      <c r="I256" s="1376"/>
      <c r="J256" s="1293" t="s">
        <v>79</v>
      </c>
      <c r="K256" s="1378" t="s">
        <v>125</v>
      </c>
      <c r="L256" s="1304"/>
      <c r="M256" s="1309" t="s">
        <v>1381</v>
      </c>
      <c r="N256" s="1310" t="s">
        <v>1381</v>
      </c>
      <c r="O256" s="1311" t="str">
        <f t="shared" si="7"/>
        <v xml:space="preserve">- </v>
      </c>
    </row>
    <row r="257" spans="1:15">
      <c r="A257" s="1376">
        <v>257</v>
      </c>
      <c r="B257" s="1286"/>
      <c r="C257" s="1286"/>
      <c r="D257" s="1376"/>
      <c r="E257" s="929"/>
      <c r="F257" s="1354" t="s">
        <v>1070</v>
      </c>
      <c r="G257" s="1308" t="s">
        <v>1071</v>
      </c>
      <c r="H257" s="1354" t="s">
        <v>270</v>
      </c>
      <c r="I257" s="1376"/>
      <c r="J257" s="1293" t="s">
        <v>79</v>
      </c>
      <c r="K257" s="693" t="s">
        <v>145</v>
      </c>
      <c r="L257" s="1304"/>
      <c r="M257" s="1309" t="s">
        <v>1381</v>
      </c>
      <c r="N257" s="1310" t="s">
        <v>1381</v>
      </c>
      <c r="O257" s="1311" t="str">
        <f t="shared" si="7"/>
        <v xml:space="preserve">- </v>
      </c>
    </row>
    <row r="258" spans="1:15">
      <c r="A258" s="1376">
        <v>258</v>
      </c>
      <c r="B258" s="1286"/>
      <c r="C258" s="1286"/>
      <c r="D258" s="1376"/>
      <c r="E258" s="929"/>
      <c r="F258" s="1354" t="s">
        <v>1070</v>
      </c>
      <c r="G258" s="1308" t="s">
        <v>1071</v>
      </c>
      <c r="H258" s="1354" t="s">
        <v>270</v>
      </c>
      <c r="I258" s="1376"/>
      <c r="J258" s="1293" t="s">
        <v>79</v>
      </c>
      <c r="K258" s="693" t="s">
        <v>1235</v>
      </c>
      <c r="L258" s="1304"/>
      <c r="M258" s="1309">
        <v>6021</v>
      </c>
      <c r="N258" s="1310">
        <v>8986</v>
      </c>
      <c r="O258" s="1311">
        <f t="shared" si="7"/>
        <v>2965</v>
      </c>
    </row>
    <row r="259" spans="1:15">
      <c r="A259" s="1376">
        <v>259</v>
      </c>
      <c r="B259" s="1286"/>
      <c r="C259" s="1286"/>
      <c r="D259" s="1376"/>
      <c r="E259" s="929"/>
      <c r="F259" s="1354" t="s">
        <v>1070</v>
      </c>
      <c r="G259" s="1308" t="s">
        <v>1071</v>
      </c>
      <c r="H259" s="1354" t="s">
        <v>270</v>
      </c>
      <c r="I259" s="1376"/>
      <c r="J259" s="1293" t="s">
        <v>79</v>
      </c>
      <c r="K259" s="693" t="s">
        <v>1236</v>
      </c>
      <c r="L259" s="1304"/>
      <c r="M259" s="1309" t="s">
        <v>1381</v>
      </c>
      <c r="N259" s="1310" t="s">
        <v>1381</v>
      </c>
      <c r="O259" s="1311" t="str">
        <f t="shared" si="7"/>
        <v xml:space="preserve">- </v>
      </c>
    </row>
    <row r="260" spans="1:15">
      <c r="A260" s="1376">
        <v>260</v>
      </c>
      <c r="B260" s="1286"/>
      <c r="C260" s="1286"/>
      <c r="D260" s="1376"/>
      <c r="E260" s="929"/>
      <c r="F260" s="1354" t="s">
        <v>1070</v>
      </c>
      <c r="G260" s="1308" t="s">
        <v>1071</v>
      </c>
      <c r="H260" s="1354" t="s">
        <v>270</v>
      </c>
      <c r="I260" s="1376"/>
      <c r="J260" s="1293" t="s">
        <v>79</v>
      </c>
      <c r="K260" s="693" t="s">
        <v>1237</v>
      </c>
      <c r="L260" s="1304"/>
      <c r="M260" s="1309">
        <v>189</v>
      </c>
      <c r="N260" s="1310">
        <v>118</v>
      </c>
      <c r="O260" s="1311">
        <f t="shared" si="7"/>
        <v>-71</v>
      </c>
    </row>
    <row r="261" spans="1:15">
      <c r="A261" s="1376">
        <v>261</v>
      </c>
      <c r="B261" s="1286"/>
      <c r="C261" s="1286"/>
      <c r="D261" s="1376"/>
      <c r="E261" s="929"/>
      <c r="F261" s="1354" t="s">
        <v>1070</v>
      </c>
      <c r="G261" s="1308" t="s">
        <v>1071</v>
      </c>
      <c r="H261" s="1354" t="s">
        <v>270</v>
      </c>
      <c r="I261" s="1376"/>
      <c r="J261" s="1293" t="s">
        <v>79</v>
      </c>
      <c r="K261" s="693" t="s">
        <v>1238</v>
      </c>
      <c r="L261" s="1304"/>
      <c r="M261" s="1309" t="s">
        <v>1381</v>
      </c>
      <c r="N261" s="1310" t="s">
        <v>1381</v>
      </c>
      <c r="O261" s="1311" t="str">
        <f t="shared" si="7"/>
        <v xml:space="preserve">- </v>
      </c>
    </row>
    <row r="262" spans="1:15">
      <c r="A262" s="1376">
        <v>262</v>
      </c>
      <c r="B262" s="1286"/>
      <c r="C262" s="1286"/>
      <c r="D262" s="1376"/>
      <c r="E262" s="929"/>
      <c r="F262" s="1354" t="s">
        <v>1070</v>
      </c>
      <c r="G262" s="1308" t="s">
        <v>1071</v>
      </c>
      <c r="H262" s="1354" t="s">
        <v>270</v>
      </c>
      <c r="I262" s="1376"/>
      <c r="J262" s="1293" t="s">
        <v>79</v>
      </c>
      <c r="K262" s="693" t="s">
        <v>1239</v>
      </c>
      <c r="L262" s="1304"/>
      <c r="M262" s="1309" t="s">
        <v>1381</v>
      </c>
      <c r="N262" s="1310" t="s">
        <v>1381</v>
      </c>
      <c r="O262" s="1311" t="str">
        <f t="shared" si="7"/>
        <v xml:space="preserve">- </v>
      </c>
    </row>
    <row r="263" spans="1:15">
      <c r="A263" s="1376">
        <v>263</v>
      </c>
      <c r="B263" s="1286"/>
      <c r="C263" s="1286"/>
      <c r="D263" s="1376"/>
      <c r="E263" s="929"/>
      <c r="F263" s="1354" t="s">
        <v>1070</v>
      </c>
      <c r="G263" s="1308" t="s">
        <v>1071</v>
      </c>
      <c r="H263" s="1354" t="s">
        <v>270</v>
      </c>
      <c r="I263" s="1376"/>
      <c r="J263" s="1293" t="s">
        <v>79</v>
      </c>
      <c r="K263" s="693" t="s">
        <v>1240</v>
      </c>
      <c r="L263" s="1304"/>
      <c r="M263" s="1309" t="s">
        <v>1381</v>
      </c>
      <c r="N263" s="1310" t="s">
        <v>1381</v>
      </c>
      <c r="O263" s="1311" t="str">
        <f t="shared" si="7"/>
        <v xml:space="preserve">- </v>
      </c>
    </row>
    <row r="264" spans="1:15">
      <c r="A264" s="1376">
        <v>264</v>
      </c>
      <c r="B264" s="1286"/>
      <c r="C264" s="1286"/>
      <c r="D264" s="1376"/>
      <c r="E264" s="929"/>
      <c r="F264" s="1354" t="s">
        <v>1070</v>
      </c>
      <c r="G264" s="1308" t="s">
        <v>1071</v>
      </c>
      <c r="H264" s="1354" t="s">
        <v>270</v>
      </c>
      <c r="I264" s="1376"/>
      <c r="J264" s="1293" t="s">
        <v>79</v>
      </c>
      <c r="K264" s="1332" t="s">
        <v>1241</v>
      </c>
      <c r="L264" s="1304"/>
      <c r="M264" s="1318">
        <v>1736</v>
      </c>
      <c r="N264" s="1319">
        <v>496</v>
      </c>
      <c r="O264" s="1320">
        <f t="shared" si="7"/>
        <v>-1240</v>
      </c>
    </row>
    <row r="265" spans="1:15">
      <c r="A265" s="1376">
        <v>265</v>
      </c>
      <c r="B265" s="1286"/>
      <c r="C265" s="1286"/>
      <c r="D265" s="1376"/>
      <c r="E265" s="929"/>
      <c r="F265" s="1354" t="s">
        <v>1070</v>
      </c>
      <c r="G265" s="1308" t="s">
        <v>1071</v>
      </c>
      <c r="H265" s="1354" t="s">
        <v>270</v>
      </c>
      <c r="I265" s="1376"/>
      <c r="J265" s="1293" t="s">
        <v>79</v>
      </c>
      <c r="K265" s="1404" t="s">
        <v>1242</v>
      </c>
      <c r="L265" s="1304"/>
      <c r="M265" s="1322">
        <v>129559</v>
      </c>
      <c r="N265" s="1323">
        <v>163640</v>
      </c>
      <c r="O265" s="1324">
        <f t="shared" si="7"/>
        <v>34081</v>
      </c>
    </row>
    <row r="266" spans="1:15">
      <c r="A266" s="1376">
        <v>266</v>
      </c>
      <c r="B266" s="1286"/>
      <c r="C266" s="1286"/>
      <c r="D266" s="1376"/>
      <c r="E266" s="929"/>
      <c r="F266" s="1354" t="s">
        <v>1070</v>
      </c>
      <c r="G266" s="1308" t="s">
        <v>1071</v>
      </c>
      <c r="H266" s="1354" t="s">
        <v>270</v>
      </c>
      <c r="I266" s="1376"/>
      <c r="J266" s="1293" t="s">
        <v>79</v>
      </c>
      <c r="K266" s="1321" t="s">
        <v>1243</v>
      </c>
      <c r="L266" s="1304"/>
      <c r="M266" s="1322">
        <v>9952</v>
      </c>
      <c r="N266" s="1323">
        <v>33012</v>
      </c>
      <c r="O266" s="1324">
        <f t="shared" si="7"/>
        <v>23060</v>
      </c>
    </row>
    <row r="267" spans="1:15">
      <c r="A267" s="1376">
        <v>267</v>
      </c>
      <c r="B267" s="1286"/>
      <c r="C267" s="1286"/>
      <c r="D267" s="1376"/>
      <c r="E267" s="929"/>
      <c r="F267" s="1354" t="s">
        <v>1070</v>
      </c>
      <c r="G267" s="1308" t="s">
        <v>1071</v>
      </c>
      <c r="H267" s="1354" t="s">
        <v>270</v>
      </c>
      <c r="I267" s="1376"/>
      <c r="J267" s="1293" t="s">
        <v>79</v>
      </c>
      <c r="K267" s="1325" t="s">
        <v>1244</v>
      </c>
      <c r="L267" s="1304"/>
      <c r="M267" s="1326">
        <v>703</v>
      </c>
      <c r="N267" s="1327">
        <v>8228</v>
      </c>
      <c r="O267" s="1328">
        <f t="shared" si="7"/>
        <v>7525</v>
      </c>
    </row>
    <row r="268" spans="1:15">
      <c r="A268" s="1376">
        <v>268</v>
      </c>
      <c r="B268" s="1286"/>
      <c r="C268" s="1286"/>
      <c r="D268" s="1376"/>
      <c r="E268" s="929"/>
      <c r="F268" s="1354" t="s">
        <v>1070</v>
      </c>
      <c r="G268" s="1308" t="s">
        <v>1071</v>
      </c>
      <c r="H268" s="1354" t="s">
        <v>270</v>
      </c>
      <c r="I268" s="1376"/>
      <c r="J268" s="1293" t="s">
        <v>79</v>
      </c>
      <c r="K268" s="1405" t="s">
        <v>1245</v>
      </c>
      <c r="L268" s="1304"/>
      <c r="M268" s="1309" t="s">
        <v>1381</v>
      </c>
      <c r="N268" s="1310" t="s">
        <v>1381</v>
      </c>
      <c r="O268" s="1311" t="str">
        <f t="shared" si="7"/>
        <v xml:space="preserve">- </v>
      </c>
    </row>
    <row r="269" spans="1:15">
      <c r="A269" s="1376">
        <v>269</v>
      </c>
      <c r="B269" s="1286"/>
      <c r="C269" s="1286"/>
      <c r="D269" s="1376"/>
      <c r="F269" s="1354" t="s">
        <v>1070</v>
      </c>
      <c r="G269" s="1308" t="s">
        <v>1071</v>
      </c>
      <c r="H269" s="1354" t="s">
        <v>270</v>
      </c>
      <c r="I269" s="1376"/>
      <c r="J269" s="1293" t="s">
        <v>79</v>
      </c>
      <c r="K269" s="693" t="s">
        <v>1246</v>
      </c>
      <c r="L269" s="1304"/>
      <c r="M269" s="1309">
        <v>347</v>
      </c>
      <c r="N269" s="1310">
        <v>4715</v>
      </c>
      <c r="O269" s="1311">
        <f t="shared" si="7"/>
        <v>4368</v>
      </c>
    </row>
    <row r="270" spans="1:15">
      <c r="A270" s="1376">
        <v>270</v>
      </c>
      <c r="B270" s="1286"/>
      <c r="C270" s="1286"/>
      <c r="D270" s="1376"/>
      <c r="E270" s="929"/>
      <c r="F270" s="1354" t="s">
        <v>1070</v>
      </c>
      <c r="G270" s="1308" t="s">
        <v>1071</v>
      </c>
      <c r="H270" s="1354" t="s">
        <v>270</v>
      </c>
      <c r="I270" s="1376"/>
      <c r="J270" s="1293" t="s">
        <v>79</v>
      </c>
      <c r="K270" s="693" t="s">
        <v>1247</v>
      </c>
      <c r="L270" s="1304"/>
      <c r="M270" s="1309" t="s">
        <v>1381</v>
      </c>
      <c r="N270" s="1310" t="s">
        <v>1381</v>
      </c>
      <c r="O270" s="1311" t="str">
        <f t="shared" si="7"/>
        <v xml:space="preserve">- </v>
      </c>
    </row>
    <row r="271" spans="1:15">
      <c r="A271" s="1376">
        <v>271</v>
      </c>
      <c r="B271" s="1286"/>
      <c r="C271" s="1286"/>
      <c r="D271" s="1376"/>
      <c r="E271" s="929"/>
      <c r="F271" s="1354" t="s">
        <v>1070</v>
      </c>
      <c r="G271" s="1308" t="s">
        <v>1071</v>
      </c>
      <c r="H271" s="1354" t="s">
        <v>270</v>
      </c>
      <c r="I271" s="1376"/>
      <c r="J271" s="1293" t="s">
        <v>79</v>
      </c>
      <c r="K271" s="693" t="s">
        <v>1248</v>
      </c>
      <c r="L271" s="1304"/>
      <c r="M271" s="1309">
        <v>-195</v>
      </c>
      <c r="N271" s="1310">
        <v>-85</v>
      </c>
      <c r="O271" s="1311">
        <f t="shared" si="7"/>
        <v>110</v>
      </c>
    </row>
    <row r="272" spans="1:15">
      <c r="A272" s="1376">
        <v>272</v>
      </c>
      <c r="B272" s="1286"/>
      <c r="C272" s="1286"/>
      <c r="D272" s="1376"/>
      <c r="E272" s="929"/>
      <c r="F272" s="1354" t="s">
        <v>1070</v>
      </c>
      <c r="G272" s="1308" t="s">
        <v>1071</v>
      </c>
      <c r="H272" s="1354" t="s">
        <v>270</v>
      </c>
      <c r="I272" s="1376"/>
      <c r="J272" s="1293" t="s">
        <v>79</v>
      </c>
      <c r="K272" s="693" t="s">
        <v>488</v>
      </c>
      <c r="L272" s="1304"/>
      <c r="M272" s="1309">
        <v>24</v>
      </c>
      <c r="N272" s="1310">
        <v>538</v>
      </c>
      <c r="O272" s="1311">
        <f t="shared" si="7"/>
        <v>514</v>
      </c>
    </row>
    <row r="273" spans="1:15">
      <c r="A273" s="1376">
        <v>273</v>
      </c>
      <c r="B273" s="1286"/>
      <c r="C273" s="1286"/>
      <c r="D273" s="1376"/>
      <c r="E273" s="929"/>
      <c r="F273" s="1354" t="s">
        <v>1070</v>
      </c>
      <c r="G273" s="1308" t="s">
        <v>1071</v>
      </c>
      <c r="H273" s="1354" t="s">
        <v>270</v>
      </c>
      <c r="I273" s="1376"/>
      <c r="J273" s="1293" t="s">
        <v>79</v>
      </c>
      <c r="K273" s="693" t="s">
        <v>489</v>
      </c>
      <c r="L273" s="1304"/>
      <c r="M273" s="1309">
        <v>248</v>
      </c>
      <c r="N273" s="1310">
        <v>3764</v>
      </c>
      <c r="O273" s="1311">
        <f t="shared" si="7"/>
        <v>3516</v>
      </c>
    </row>
    <row r="274" spans="1:15">
      <c r="A274" s="1376">
        <v>274</v>
      </c>
      <c r="B274" s="1286"/>
      <c r="C274" s="1286"/>
      <c r="D274" s="1376"/>
      <c r="E274" s="929"/>
      <c r="F274" s="1354" t="s">
        <v>1070</v>
      </c>
      <c r="G274" s="1308" t="s">
        <v>1071</v>
      </c>
      <c r="H274" s="1354" t="s">
        <v>270</v>
      </c>
      <c r="I274" s="1376"/>
      <c r="J274" s="1293" t="s">
        <v>79</v>
      </c>
      <c r="K274" s="693" t="s">
        <v>1249</v>
      </c>
      <c r="L274" s="1304"/>
      <c r="M274" s="1309" t="s">
        <v>1381</v>
      </c>
      <c r="N274" s="1310" t="s">
        <v>1381</v>
      </c>
      <c r="O274" s="1311" t="str">
        <f t="shared" si="7"/>
        <v xml:space="preserve">- </v>
      </c>
    </row>
    <row r="275" spans="1:15">
      <c r="A275" s="1376">
        <v>275</v>
      </c>
      <c r="B275" s="1286"/>
      <c r="C275" s="1286"/>
      <c r="D275" s="1376"/>
      <c r="E275" s="929"/>
      <c r="F275" s="1354" t="s">
        <v>1070</v>
      </c>
      <c r="G275" s="1308" t="s">
        <v>1071</v>
      </c>
      <c r="H275" s="1354" t="s">
        <v>270</v>
      </c>
      <c r="I275" s="1376"/>
      <c r="J275" s="1293" t="s">
        <v>79</v>
      </c>
      <c r="K275" s="693" t="s">
        <v>1250</v>
      </c>
      <c r="L275" s="1304"/>
      <c r="M275" s="1309" t="s">
        <v>1381</v>
      </c>
      <c r="N275" s="1310" t="s">
        <v>1381</v>
      </c>
      <c r="O275" s="1311" t="str">
        <f t="shared" si="7"/>
        <v xml:space="preserve">- </v>
      </c>
    </row>
    <row r="276" spans="1:15">
      <c r="A276" s="1376">
        <v>276</v>
      </c>
      <c r="B276" s="1286"/>
      <c r="C276" s="1286"/>
      <c r="D276" s="1376"/>
      <c r="E276" s="929"/>
      <c r="F276" s="1354" t="s">
        <v>1070</v>
      </c>
      <c r="G276" s="1308" t="s">
        <v>1071</v>
      </c>
      <c r="H276" s="1354" t="s">
        <v>270</v>
      </c>
      <c r="I276" s="1376"/>
      <c r="J276" s="1293" t="s">
        <v>79</v>
      </c>
      <c r="K276" s="693" t="s">
        <v>1251</v>
      </c>
      <c r="L276" s="1304"/>
      <c r="M276" s="1309">
        <v>134</v>
      </c>
      <c r="N276" s="1310">
        <v>1272</v>
      </c>
      <c r="O276" s="1311">
        <f t="shared" si="7"/>
        <v>1138</v>
      </c>
    </row>
    <row r="277" spans="1:15">
      <c r="A277" s="1376">
        <v>277</v>
      </c>
      <c r="B277" s="1286"/>
      <c r="C277" s="1286"/>
      <c r="D277" s="1376"/>
      <c r="E277" s="929"/>
      <c r="F277" s="1354" t="s">
        <v>1070</v>
      </c>
      <c r="G277" s="1308" t="s">
        <v>1071</v>
      </c>
      <c r="H277" s="1354" t="s">
        <v>270</v>
      </c>
      <c r="I277" s="1376"/>
      <c r="J277" s="1293" t="s">
        <v>79</v>
      </c>
      <c r="K277" s="693" t="s">
        <v>1252</v>
      </c>
      <c r="L277" s="1304"/>
      <c r="M277" s="1309" t="s">
        <v>1381</v>
      </c>
      <c r="N277" s="1310" t="s">
        <v>1381</v>
      </c>
      <c r="O277" s="1311" t="str">
        <f t="shared" si="7"/>
        <v xml:space="preserve">- </v>
      </c>
    </row>
    <row r="278" spans="1:15">
      <c r="A278" s="1376">
        <v>278</v>
      </c>
      <c r="B278" s="1286"/>
      <c r="C278" s="1286"/>
      <c r="D278" s="1376"/>
      <c r="E278" s="929"/>
      <c r="F278" s="1354" t="s">
        <v>1070</v>
      </c>
      <c r="G278" s="1308" t="s">
        <v>1071</v>
      </c>
      <c r="H278" s="1354" t="s">
        <v>270</v>
      </c>
      <c r="I278" s="1376"/>
      <c r="J278" s="1293" t="s">
        <v>79</v>
      </c>
      <c r="K278" s="693" t="s">
        <v>1253</v>
      </c>
      <c r="L278" s="1304"/>
      <c r="M278" s="1309">
        <v>1518</v>
      </c>
      <c r="N278" s="1310">
        <v>2027</v>
      </c>
      <c r="O278" s="1311">
        <f t="shared" si="7"/>
        <v>509</v>
      </c>
    </row>
    <row r="279" spans="1:15">
      <c r="A279" s="1376">
        <v>279</v>
      </c>
      <c r="B279" s="1286"/>
      <c r="C279" s="1286"/>
      <c r="D279" s="1376"/>
      <c r="E279" s="929"/>
      <c r="F279" s="1354" t="s">
        <v>1070</v>
      </c>
      <c r="G279" s="1308" t="s">
        <v>1071</v>
      </c>
      <c r="H279" s="1354" t="s">
        <v>270</v>
      </c>
      <c r="I279" s="1376"/>
      <c r="J279" s="1293" t="s">
        <v>79</v>
      </c>
      <c r="K279" s="693" t="s">
        <v>1254</v>
      </c>
      <c r="L279" s="1304"/>
      <c r="M279" s="1309" t="s">
        <v>1381</v>
      </c>
      <c r="N279" s="1310" t="s">
        <v>1381</v>
      </c>
      <c r="O279" s="1311" t="str">
        <f t="shared" si="7"/>
        <v xml:space="preserve">- </v>
      </c>
    </row>
    <row r="280" spans="1:15">
      <c r="A280" s="1376">
        <v>280</v>
      </c>
      <c r="B280" s="1286"/>
      <c r="C280" s="1286"/>
      <c r="D280" s="1376"/>
      <c r="E280" s="929"/>
      <c r="F280" s="1354" t="s">
        <v>1070</v>
      </c>
      <c r="G280" s="1308" t="s">
        <v>1071</v>
      </c>
      <c r="H280" s="1354" t="s">
        <v>270</v>
      </c>
      <c r="I280" s="1376"/>
      <c r="J280" s="1293" t="s">
        <v>79</v>
      </c>
      <c r="K280" s="693" t="s">
        <v>490</v>
      </c>
      <c r="L280" s="1304"/>
      <c r="M280" s="1309">
        <v>7030</v>
      </c>
      <c r="N280" s="1310">
        <v>9057</v>
      </c>
      <c r="O280" s="1311">
        <f t="shared" si="7"/>
        <v>2027</v>
      </c>
    </row>
    <row r="281" spans="1:15">
      <c r="A281" s="1376">
        <v>281</v>
      </c>
      <c r="B281" s="1286"/>
      <c r="C281" s="1286"/>
      <c r="D281" s="1376"/>
      <c r="E281" s="929"/>
      <c r="F281" s="1354" t="s">
        <v>1070</v>
      </c>
      <c r="G281" s="1308" t="s">
        <v>1071</v>
      </c>
      <c r="H281" s="1354" t="s">
        <v>270</v>
      </c>
      <c r="I281" s="1376"/>
      <c r="J281" s="1293" t="s">
        <v>79</v>
      </c>
      <c r="K281" s="1332" t="s">
        <v>1255</v>
      </c>
      <c r="L281" s="1304"/>
      <c r="M281" s="1318">
        <v>140</v>
      </c>
      <c r="N281" s="1319">
        <v>3493</v>
      </c>
      <c r="O281" s="1320">
        <f t="shared" si="7"/>
        <v>3353</v>
      </c>
    </row>
    <row r="282" spans="1:15">
      <c r="A282" s="1376">
        <v>282</v>
      </c>
      <c r="B282" s="1286"/>
      <c r="C282" s="1286"/>
      <c r="D282" s="1376"/>
      <c r="E282" s="929"/>
      <c r="F282" s="1354" t="s">
        <v>1070</v>
      </c>
      <c r="G282" s="1308" t="s">
        <v>1071</v>
      </c>
      <c r="H282" s="1354" t="s">
        <v>270</v>
      </c>
      <c r="I282" s="1376"/>
      <c r="J282" s="1293" t="s">
        <v>79</v>
      </c>
      <c r="K282" s="1321" t="s">
        <v>675</v>
      </c>
      <c r="L282" s="1304"/>
      <c r="M282" s="1322">
        <v>18866</v>
      </c>
      <c r="N282" s="1323">
        <v>20459</v>
      </c>
      <c r="O282" s="1324">
        <f t="shared" si="7"/>
        <v>1593</v>
      </c>
    </row>
    <row r="283" spans="1:15">
      <c r="A283" s="1376">
        <v>283</v>
      </c>
      <c r="B283" s="1286"/>
      <c r="C283" s="1286"/>
      <c r="D283" s="1376"/>
      <c r="E283" s="929"/>
      <c r="F283" s="1354" t="s">
        <v>1070</v>
      </c>
      <c r="G283" s="1308" t="s">
        <v>1071</v>
      </c>
      <c r="H283" s="1354" t="s">
        <v>270</v>
      </c>
      <c r="I283" s="1376"/>
      <c r="J283" s="1293" t="s">
        <v>79</v>
      </c>
      <c r="K283" s="1325" t="s">
        <v>676</v>
      </c>
      <c r="L283" s="1304"/>
      <c r="M283" s="1304">
        <v>1194</v>
      </c>
      <c r="N283" s="1312">
        <v>832</v>
      </c>
      <c r="O283" s="1313">
        <f t="shared" si="7"/>
        <v>-362</v>
      </c>
    </row>
    <row r="284" spans="1:15">
      <c r="A284" s="1376">
        <v>284</v>
      </c>
      <c r="B284" s="1286"/>
      <c r="C284" s="1286"/>
      <c r="D284" s="1376"/>
      <c r="E284" s="929"/>
      <c r="F284" s="1354" t="s">
        <v>1070</v>
      </c>
      <c r="G284" s="1308" t="s">
        <v>1071</v>
      </c>
      <c r="H284" s="1354" t="s">
        <v>270</v>
      </c>
      <c r="I284" s="1376"/>
      <c r="J284" s="1293" t="s">
        <v>79</v>
      </c>
      <c r="K284" s="693" t="s">
        <v>1256</v>
      </c>
      <c r="L284" s="1304"/>
      <c r="M284" s="820" t="s">
        <v>1381</v>
      </c>
      <c r="N284" s="1333" t="s">
        <v>1381</v>
      </c>
      <c r="O284" s="1334" t="str">
        <f t="shared" si="7"/>
        <v xml:space="preserve">- </v>
      </c>
    </row>
    <row r="285" spans="1:15">
      <c r="A285" s="1376">
        <v>285</v>
      </c>
      <c r="B285" s="1286"/>
      <c r="C285" s="1286"/>
      <c r="D285" s="1376"/>
      <c r="E285" s="929"/>
      <c r="F285" s="1354" t="s">
        <v>1070</v>
      </c>
      <c r="G285" s="1308" t="s">
        <v>1071</v>
      </c>
      <c r="H285" s="1354" t="s">
        <v>270</v>
      </c>
      <c r="I285" s="1376"/>
      <c r="J285" s="1293" t="s">
        <v>79</v>
      </c>
      <c r="K285" s="693" t="s">
        <v>1257</v>
      </c>
      <c r="L285" s="1304"/>
      <c r="M285" s="820" t="s">
        <v>1381</v>
      </c>
      <c r="N285" s="1333" t="s">
        <v>1381</v>
      </c>
      <c r="O285" s="1334" t="str">
        <f t="shared" si="7"/>
        <v xml:space="preserve">- </v>
      </c>
    </row>
    <row r="286" spans="1:15">
      <c r="A286" s="1376">
        <v>286</v>
      </c>
      <c r="B286" s="1286"/>
      <c r="C286" s="1286"/>
      <c r="D286" s="1376"/>
      <c r="E286" s="929"/>
      <c r="F286" s="1354" t="s">
        <v>1070</v>
      </c>
      <c r="G286" s="1308" t="s">
        <v>1071</v>
      </c>
      <c r="H286" s="1354" t="s">
        <v>270</v>
      </c>
      <c r="I286" s="1376"/>
      <c r="J286" s="1293" t="s">
        <v>79</v>
      </c>
      <c r="K286" s="1332" t="s">
        <v>677</v>
      </c>
      <c r="L286" s="1304"/>
      <c r="M286" s="1304">
        <v>17672</v>
      </c>
      <c r="N286" s="1312">
        <v>19626</v>
      </c>
      <c r="O286" s="1313">
        <f t="shared" si="7"/>
        <v>1954</v>
      </c>
    </row>
    <row r="287" spans="1:15">
      <c r="A287" s="1376">
        <v>287</v>
      </c>
      <c r="B287" s="1286"/>
      <c r="C287" s="1286"/>
      <c r="D287" s="1376"/>
      <c r="E287" s="929"/>
      <c r="F287" s="1354" t="s">
        <v>1070</v>
      </c>
      <c r="G287" s="1308" t="s">
        <v>1071</v>
      </c>
      <c r="H287" s="1354" t="s">
        <v>270</v>
      </c>
      <c r="I287" s="1376"/>
      <c r="J287" s="1293" t="s">
        <v>79</v>
      </c>
      <c r="K287" s="1321" t="s">
        <v>1258</v>
      </c>
      <c r="L287" s="1304"/>
      <c r="M287" s="1322" t="s">
        <v>1381</v>
      </c>
      <c r="N287" s="1323" t="s">
        <v>1381</v>
      </c>
      <c r="O287" s="1324" t="str">
        <f t="shared" ref="O287:O327" si="8">IF(SUM(N287)-SUM(M287)=0,"- ",SUM(N287)-SUM(M287))</f>
        <v xml:space="preserve">- </v>
      </c>
    </row>
    <row r="288" spans="1:15">
      <c r="A288" s="1376">
        <v>288</v>
      </c>
      <c r="B288" s="1286"/>
      <c r="C288" s="1286"/>
      <c r="D288" s="1376"/>
      <c r="E288" s="929"/>
      <c r="F288" s="1354" t="s">
        <v>1070</v>
      </c>
      <c r="G288" s="1308" t="s">
        <v>1071</v>
      </c>
      <c r="H288" s="1354" t="s">
        <v>270</v>
      </c>
      <c r="I288" s="1376"/>
      <c r="J288" s="1293" t="s">
        <v>79</v>
      </c>
      <c r="K288" s="1325" t="s">
        <v>1259</v>
      </c>
      <c r="L288" s="1304"/>
      <c r="M288" s="1326" t="s">
        <v>1381</v>
      </c>
      <c r="N288" s="1327" t="s">
        <v>1381</v>
      </c>
      <c r="O288" s="1328" t="str">
        <f t="shared" si="8"/>
        <v xml:space="preserve">- </v>
      </c>
    </row>
    <row r="289" spans="1:15">
      <c r="A289" s="1376">
        <v>289</v>
      </c>
      <c r="B289" s="1286"/>
      <c r="C289" s="1286"/>
      <c r="D289" s="1376"/>
      <c r="E289" s="929"/>
      <c r="F289" s="1354" t="s">
        <v>1070</v>
      </c>
      <c r="G289" s="1308" t="s">
        <v>1071</v>
      </c>
      <c r="H289" s="1354" t="s">
        <v>270</v>
      </c>
      <c r="I289" s="1376"/>
      <c r="J289" s="1293" t="s">
        <v>79</v>
      </c>
      <c r="K289" s="693" t="s">
        <v>1260</v>
      </c>
      <c r="L289" s="1304"/>
      <c r="M289" s="1309" t="s">
        <v>1381</v>
      </c>
      <c r="N289" s="1310" t="s">
        <v>1381</v>
      </c>
      <c r="O289" s="1311" t="str">
        <f t="shared" si="8"/>
        <v xml:space="preserve">- </v>
      </c>
    </row>
    <row r="290" spans="1:15">
      <c r="A290" s="1376">
        <v>290</v>
      </c>
      <c r="B290" s="1286"/>
      <c r="C290" s="1286"/>
      <c r="D290" s="1376"/>
      <c r="E290" s="929"/>
      <c r="F290" s="1354" t="s">
        <v>1070</v>
      </c>
      <c r="G290" s="1308" t="s">
        <v>1071</v>
      </c>
      <c r="H290" s="1354" t="s">
        <v>270</v>
      </c>
      <c r="I290" s="1376"/>
      <c r="J290" s="1293" t="s">
        <v>79</v>
      </c>
      <c r="K290" s="693" t="s">
        <v>1261</v>
      </c>
      <c r="L290" s="1304"/>
      <c r="M290" s="1309" t="s">
        <v>1381</v>
      </c>
      <c r="N290" s="1310" t="s">
        <v>1381</v>
      </c>
      <c r="O290" s="1311" t="str">
        <f t="shared" si="8"/>
        <v xml:space="preserve">- </v>
      </c>
    </row>
    <row r="291" spans="1:15">
      <c r="A291" s="1376">
        <v>291</v>
      </c>
      <c r="B291" s="1286"/>
      <c r="C291" s="1286"/>
      <c r="D291" s="1376"/>
      <c r="E291" s="929"/>
      <c r="F291" s="1354" t="s">
        <v>1070</v>
      </c>
      <c r="G291" s="1308" t="s">
        <v>1071</v>
      </c>
      <c r="H291" s="1354" t="s">
        <v>270</v>
      </c>
      <c r="I291" s="1376"/>
      <c r="J291" s="1293" t="s">
        <v>79</v>
      </c>
      <c r="K291" s="1332" t="s">
        <v>1262</v>
      </c>
      <c r="L291" s="1304"/>
      <c r="M291" s="1318" t="s">
        <v>1381</v>
      </c>
      <c r="N291" s="1319" t="s">
        <v>1381</v>
      </c>
      <c r="O291" s="1320" t="str">
        <f t="shared" si="8"/>
        <v xml:space="preserve">- </v>
      </c>
    </row>
    <row r="292" spans="1:15">
      <c r="A292" s="1376">
        <v>292</v>
      </c>
      <c r="B292" s="1286"/>
      <c r="C292" s="1286"/>
      <c r="D292" s="1376"/>
      <c r="E292" s="929"/>
      <c r="F292" s="1354" t="s">
        <v>1070</v>
      </c>
      <c r="G292" s="1308" t="s">
        <v>1071</v>
      </c>
      <c r="H292" s="1354" t="s">
        <v>270</v>
      </c>
      <c r="I292" s="1376"/>
      <c r="J292" s="1293" t="s">
        <v>79</v>
      </c>
      <c r="K292" s="1321" t="s">
        <v>1263</v>
      </c>
      <c r="L292" s="1304"/>
      <c r="M292" s="1322">
        <v>3163</v>
      </c>
      <c r="N292" s="1323">
        <v>22448</v>
      </c>
      <c r="O292" s="1324">
        <f t="shared" si="8"/>
        <v>19285</v>
      </c>
    </row>
    <row r="293" spans="1:15">
      <c r="A293" s="1376">
        <v>293</v>
      </c>
      <c r="B293" s="1286"/>
      <c r="C293" s="1286"/>
      <c r="D293" s="1376"/>
      <c r="E293" s="929"/>
      <c r="F293" s="1354" t="s">
        <v>1070</v>
      </c>
      <c r="G293" s="1308" t="s">
        <v>1071</v>
      </c>
      <c r="H293" s="1354" t="s">
        <v>270</v>
      </c>
      <c r="I293" s="1376"/>
      <c r="J293" s="1293" t="s">
        <v>79</v>
      </c>
      <c r="K293" s="1325" t="s">
        <v>1264</v>
      </c>
      <c r="L293" s="1304"/>
      <c r="M293" s="1326" t="s">
        <v>1381</v>
      </c>
      <c r="N293" s="1327" t="s">
        <v>1381</v>
      </c>
      <c r="O293" s="1328" t="str">
        <f t="shared" si="8"/>
        <v xml:space="preserve">- </v>
      </c>
    </row>
    <row r="294" spans="1:15">
      <c r="A294" s="1376">
        <v>294</v>
      </c>
      <c r="B294" s="1286"/>
      <c r="C294" s="1286"/>
      <c r="D294" s="1376"/>
      <c r="E294" s="929"/>
      <c r="F294" s="1354" t="s">
        <v>1070</v>
      </c>
      <c r="G294" s="1308" t="s">
        <v>1071</v>
      </c>
      <c r="H294" s="1354" t="s">
        <v>270</v>
      </c>
      <c r="I294" s="1376"/>
      <c r="J294" s="1293" t="s">
        <v>79</v>
      </c>
      <c r="K294" s="693" t="s">
        <v>1265</v>
      </c>
      <c r="L294" s="1304"/>
      <c r="M294" s="1309" t="s">
        <v>1381</v>
      </c>
      <c r="N294" s="1310" t="s">
        <v>1381</v>
      </c>
      <c r="O294" s="1311" t="str">
        <f t="shared" si="8"/>
        <v xml:space="preserve">- </v>
      </c>
    </row>
    <row r="295" spans="1:15">
      <c r="A295" s="1376">
        <v>295</v>
      </c>
      <c r="B295" s="1286"/>
      <c r="C295" s="1286"/>
      <c r="D295" s="1376"/>
      <c r="E295" s="929"/>
      <c r="F295" s="1354" t="s">
        <v>1070</v>
      </c>
      <c r="G295" s="1308" t="s">
        <v>1071</v>
      </c>
      <c r="H295" s="1354" t="s">
        <v>270</v>
      </c>
      <c r="I295" s="1376"/>
      <c r="J295" s="1293" t="s">
        <v>79</v>
      </c>
      <c r="K295" s="693" t="s">
        <v>1266</v>
      </c>
      <c r="L295" s="1304"/>
      <c r="M295" s="1309">
        <v>3092</v>
      </c>
      <c r="N295" s="1310">
        <v>22446</v>
      </c>
      <c r="O295" s="1311">
        <f t="shared" si="8"/>
        <v>19354</v>
      </c>
    </row>
    <row r="296" spans="1:15">
      <c r="A296" s="1376">
        <v>296</v>
      </c>
      <c r="B296" s="1286"/>
      <c r="C296" s="1286"/>
      <c r="D296" s="1376"/>
      <c r="E296" s="929"/>
      <c r="F296" s="1354" t="s">
        <v>1070</v>
      </c>
      <c r="G296" s="1308" t="s">
        <v>1071</v>
      </c>
      <c r="H296" s="1354" t="s">
        <v>270</v>
      </c>
      <c r="I296" s="1376"/>
      <c r="J296" s="1293" t="s">
        <v>79</v>
      </c>
      <c r="K296" s="693" t="s">
        <v>1267</v>
      </c>
      <c r="L296" s="1304"/>
      <c r="M296" s="1309" t="s">
        <v>1381</v>
      </c>
      <c r="N296" s="1310" t="s">
        <v>1381</v>
      </c>
      <c r="O296" s="1311" t="str">
        <f t="shared" si="8"/>
        <v xml:space="preserve">- </v>
      </c>
    </row>
    <row r="297" spans="1:15">
      <c r="A297" s="1376">
        <v>297</v>
      </c>
      <c r="B297" s="1286"/>
      <c r="C297" s="1286"/>
      <c r="D297" s="1376"/>
      <c r="E297" s="929"/>
      <c r="F297" s="1354" t="s">
        <v>1070</v>
      </c>
      <c r="G297" s="1308" t="s">
        <v>1071</v>
      </c>
      <c r="H297" s="1354" t="s">
        <v>270</v>
      </c>
      <c r="I297" s="1376"/>
      <c r="J297" s="1293" t="s">
        <v>79</v>
      </c>
      <c r="K297" s="693" t="s">
        <v>1268</v>
      </c>
      <c r="L297" s="1304"/>
      <c r="M297" s="1309">
        <v>8</v>
      </c>
      <c r="N297" s="1310">
        <v>1</v>
      </c>
      <c r="O297" s="1311">
        <f t="shared" si="8"/>
        <v>-7</v>
      </c>
    </row>
    <row r="298" spans="1:15">
      <c r="A298" s="1376">
        <v>298</v>
      </c>
      <c r="B298" s="1286"/>
      <c r="C298" s="1286"/>
      <c r="D298" s="1376"/>
      <c r="E298" s="929"/>
      <c r="F298" s="1354" t="s">
        <v>1070</v>
      </c>
      <c r="G298" s="1308" t="s">
        <v>1071</v>
      </c>
      <c r="H298" s="1354" t="s">
        <v>270</v>
      </c>
      <c r="I298" s="1376"/>
      <c r="J298" s="1293" t="s">
        <v>79</v>
      </c>
      <c r="K298" s="693" t="s">
        <v>1269</v>
      </c>
      <c r="L298" s="1304"/>
      <c r="M298" s="1309" t="s">
        <v>1381</v>
      </c>
      <c r="N298" s="1310" t="s">
        <v>1381</v>
      </c>
      <c r="O298" s="1311" t="str">
        <f t="shared" si="8"/>
        <v xml:space="preserve">- </v>
      </c>
    </row>
    <row r="299" spans="1:15">
      <c r="A299" s="1376">
        <v>299</v>
      </c>
      <c r="B299" s="1286"/>
      <c r="C299" s="1286"/>
      <c r="D299" s="1376"/>
      <c r="E299" s="929"/>
      <c r="F299" s="1354" t="s">
        <v>1070</v>
      </c>
      <c r="G299" s="1308" t="s">
        <v>1071</v>
      </c>
      <c r="H299" s="1354" t="s">
        <v>270</v>
      </c>
      <c r="I299" s="1376"/>
      <c r="J299" s="1293" t="s">
        <v>79</v>
      </c>
      <c r="K299" s="693" t="s">
        <v>1270</v>
      </c>
      <c r="L299" s="1304"/>
      <c r="M299" s="1309" t="s">
        <v>1381</v>
      </c>
      <c r="N299" s="1310" t="s">
        <v>1381</v>
      </c>
      <c r="O299" s="1311" t="str">
        <f t="shared" si="8"/>
        <v xml:space="preserve">- </v>
      </c>
    </row>
    <row r="300" spans="1:15">
      <c r="A300" s="1376">
        <v>300</v>
      </c>
      <c r="B300" s="1286"/>
      <c r="C300" s="1286"/>
      <c r="D300" s="1376"/>
      <c r="F300" s="1354" t="s">
        <v>1070</v>
      </c>
      <c r="G300" s="1308" t="s">
        <v>1071</v>
      </c>
      <c r="H300" s="1354" t="s">
        <v>270</v>
      </c>
      <c r="I300" s="1376"/>
      <c r="J300" s="1293" t="s">
        <v>79</v>
      </c>
      <c r="K300" s="693" t="s">
        <v>1271</v>
      </c>
      <c r="L300" s="1304"/>
      <c r="M300" s="1309" t="s">
        <v>1381</v>
      </c>
      <c r="N300" s="1310" t="s">
        <v>1381</v>
      </c>
      <c r="O300" s="1311" t="str">
        <f t="shared" si="8"/>
        <v xml:space="preserve">- </v>
      </c>
    </row>
    <row r="301" spans="1:15">
      <c r="A301" s="1376">
        <v>301</v>
      </c>
      <c r="B301" s="1286"/>
      <c r="C301" s="1286"/>
      <c r="D301" s="1376"/>
      <c r="E301" s="929"/>
      <c r="F301" s="1354" t="s">
        <v>1070</v>
      </c>
      <c r="G301" s="1308" t="s">
        <v>1071</v>
      </c>
      <c r="H301" s="1354" t="s">
        <v>270</v>
      </c>
      <c r="I301" s="1376"/>
      <c r="J301" s="1293" t="s">
        <v>79</v>
      </c>
      <c r="K301" s="693" t="s">
        <v>1272</v>
      </c>
      <c r="L301" s="1304"/>
      <c r="M301" s="1309" t="s">
        <v>1381</v>
      </c>
      <c r="N301" s="1310" t="s">
        <v>1381</v>
      </c>
      <c r="O301" s="1311" t="str">
        <f t="shared" si="8"/>
        <v xml:space="preserve">- </v>
      </c>
    </row>
    <row r="302" spans="1:15">
      <c r="A302" s="1376">
        <v>302</v>
      </c>
      <c r="B302" s="1286"/>
      <c r="C302" s="1286"/>
      <c r="D302" s="1376"/>
      <c r="E302" s="929"/>
      <c r="F302" s="1354" t="s">
        <v>1070</v>
      </c>
      <c r="G302" s="1308" t="s">
        <v>1071</v>
      </c>
      <c r="H302" s="1354" t="s">
        <v>270</v>
      </c>
      <c r="I302" s="1376"/>
      <c r="J302" s="1293" t="s">
        <v>79</v>
      </c>
      <c r="K302" s="1332" t="s">
        <v>1273</v>
      </c>
      <c r="L302" s="1304"/>
      <c r="M302" s="1318">
        <v>61</v>
      </c>
      <c r="N302" s="1319" t="s">
        <v>1381</v>
      </c>
      <c r="O302" s="1320">
        <f t="shared" si="8"/>
        <v>-61</v>
      </c>
    </row>
    <row r="303" spans="1:15">
      <c r="A303" s="1376">
        <v>303</v>
      </c>
      <c r="B303" s="1286"/>
      <c r="C303" s="1286"/>
      <c r="D303" s="1376"/>
      <c r="E303" s="929"/>
      <c r="F303" s="1354" t="s">
        <v>1070</v>
      </c>
      <c r="G303" s="1308" t="s">
        <v>1071</v>
      </c>
      <c r="H303" s="1354" t="s">
        <v>270</v>
      </c>
      <c r="I303" s="1376"/>
      <c r="J303" s="1293" t="s">
        <v>79</v>
      </c>
      <c r="K303" s="1321" t="s">
        <v>893</v>
      </c>
      <c r="L303" s="1304"/>
      <c r="M303" s="1322">
        <v>84299</v>
      </c>
      <c r="N303" s="1323">
        <v>82123</v>
      </c>
      <c r="O303" s="1324">
        <f t="shared" si="8"/>
        <v>-2176</v>
      </c>
    </row>
    <row r="304" spans="1:15">
      <c r="A304" s="1376">
        <v>304</v>
      </c>
      <c r="B304" s="1286"/>
      <c r="C304" s="1286"/>
      <c r="D304" s="1376"/>
      <c r="E304" s="929"/>
      <c r="F304" s="1354" t="s">
        <v>1070</v>
      </c>
      <c r="G304" s="1308" t="s">
        <v>1071</v>
      </c>
      <c r="H304" s="1354" t="s">
        <v>270</v>
      </c>
      <c r="I304" s="1376"/>
      <c r="J304" s="1293" t="s">
        <v>79</v>
      </c>
      <c r="K304" s="1325" t="s">
        <v>101</v>
      </c>
      <c r="L304" s="1304"/>
      <c r="M304" s="1326" t="s">
        <v>1381</v>
      </c>
      <c r="N304" s="1327" t="s">
        <v>1381</v>
      </c>
      <c r="O304" s="1328" t="str">
        <f t="shared" si="8"/>
        <v xml:space="preserve">- </v>
      </c>
    </row>
    <row r="305" spans="1:15">
      <c r="A305" s="1376">
        <v>305</v>
      </c>
      <c r="B305" s="1286"/>
      <c r="C305" s="1286"/>
      <c r="D305" s="1376"/>
      <c r="E305" s="929"/>
      <c r="F305" s="1354" t="s">
        <v>1070</v>
      </c>
      <c r="G305" s="1308" t="s">
        <v>1071</v>
      </c>
      <c r="H305" s="1354" t="s">
        <v>270</v>
      </c>
      <c r="I305" s="1376"/>
      <c r="J305" s="1293" t="s">
        <v>79</v>
      </c>
      <c r="K305" s="693" t="s">
        <v>102</v>
      </c>
      <c r="L305" s="1304"/>
      <c r="M305" s="1309" t="s">
        <v>1381</v>
      </c>
      <c r="N305" s="1310" t="s">
        <v>1381</v>
      </c>
      <c r="O305" s="1311" t="str">
        <f t="shared" si="8"/>
        <v xml:space="preserve">- </v>
      </c>
    </row>
    <row r="306" spans="1:15">
      <c r="A306" s="1376">
        <v>306</v>
      </c>
      <c r="B306" s="1286"/>
      <c r="C306" s="1286"/>
      <c r="D306" s="1376"/>
      <c r="E306" s="929"/>
      <c r="F306" s="1354" t="s">
        <v>1070</v>
      </c>
      <c r="G306" s="1308" t="s">
        <v>1071</v>
      </c>
      <c r="H306" s="1354" t="s">
        <v>270</v>
      </c>
      <c r="I306" s="1376"/>
      <c r="J306" s="1293" t="s">
        <v>79</v>
      </c>
      <c r="K306" s="1332" t="s">
        <v>103</v>
      </c>
      <c r="L306" s="1304"/>
      <c r="M306" s="1318" t="s">
        <v>1381</v>
      </c>
      <c r="N306" s="1319" t="s">
        <v>1381</v>
      </c>
      <c r="O306" s="1320" t="str">
        <f t="shared" si="8"/>
        <v xml:space="preserve">- </v>
      </c>
    </row>
    <row r="307" spans="1:15">
      <c r="A307" s="1376">
        <v>307</v>
      </c>
      <c r="B307" s="1286"/>
      <c r="C307" s="1286"/>
      <c r="D307" s="1376"/>
      <c r="E307" s="929"/>
      <c r="F307" s="1354" t="s">
        <v>1070</v>
      </c>
      <c r="G307" s="1308" t="s">
        <v>1071</v>
      </c>
      <c r="H307" s="1354" t="s">
        <v>270</v>
      </c>
      <c r="I307" s="1376"/>
      <c r="J307" s="1293" t="s">
        <v>79</v>
      </c>
      <c r="K307" s="1321" t="s">
        <v>1274</v>
      </c>
      <c r="L307" s="1304"/>
      <c r="M307" s="1322">
        <v>13277</v>
      </c>
      <c r="N307" s="1323">
        <v>5597</v>
      </c>
      <c r="O307" s="1324">
        <f t="shared" si="8"/>
        <v>-7680</v>
      </c>
    </row>
    <row r="308" spans="1:15">
      <c r="A308" s="1376">
        <v>308</v>
      </c>
      <c r="B308" s="1286"/>
      <c r="C308" s="1286"/>
      <c r="D308" s="1376"/>
      <c r="E308" s="929"/>
      <c r="F308" s="1354" t="s">
        <v>1070</v>
      </c>
      <c r="G308" s="1308" t="s">
        <v>1071</v>
      </c>
      <c r="H308" s="1354" t="s">
        <v>270</v>
      </c>
      <c r="I308" s="1376"/>
      <c r="J308" s="1293" t="s">
        <v>79</v>
      </c>
      <c r="K308" s="1325" t="s">
        <v>1275</v>
      </c>
      <c r="L308" s="1304"/>
      <c r="M308" s="1326">
        <v>3815</v>
      </c>
      <c r="N308" s="1327" t="s">
        <v>1381</v>
      </c>
      <c r="O308" s="1328">
        <f t="shared" si="8"/>
        <v>-3815</v>
      </c>
    </row>
    <row r="309" spans="1:15">
      <c r="A309" s="1376">
        <v>309</v>
      </c>
      <c r="B309" s="1286"/>
      <c r="C309" s="1286"/>
      <c r="D309" s="1376"/>
      <c r="E309" s="929"/>
      <c r="F309" s="1354" t="s">
        <v>1070</v>
      </c>
      <c r="G309" s="1308" t="s">
        <v>1071</v>
      </c>
      <c r="H309" s="1354" t="s">
        <v>270</v>
      </c>
      <c r="I309" s="1376"/>
      <c r="J309" s="1293" t="s">
        <v>79</v>
      </c>
      <c r="K309" s="693" t="s">
        <v>114</v>
      </c>
      <c r="L309" s="1304"/>
      <c r="M309" s="1309">
        <v>4550</v>
      </c>
      <c r="N309" s="1310">
        <v>4152</v>
      </c>
      <c r="O309" s="1311">
        <f t="shared" si="8"/>
        <v>-398</v>
      </c>
    </row>
    <row r="310" spans="1:15">
      <c r="A310" s="1376">
        <v>310</v>
      </c>
      <c r="B310" s="1286"/>
      <c r="C310" s="1286"/>
      <c r="D310" s="1376"/>
      <c r="E310" s="929"/>
      <c r="F310" s="1354" t="s">
        <v>1070</v>
      </c>
      <c r="G310" s="1308" t="s">
        <v>1071</v>
      </c>
      <c r="H310" s="1354" t="s">
        <v>270</v>
      </c>
      <c r="I310" s="1376"/>
      <c r="J310" s="1293" t="s">
        <v>79</v>
      </c>
      <c r="K310" s="693" t="s">
        <v>1276</v>
      </c>
      <c r="L310" s="1304"/>
      <c r="M310" s="1309">
        <v>212</v>
      </c>
      <c r="N310" s="1310">
        <v>165</v>
      </c>
      <c r="O310" s="1311">
        <f t="shared" si="8"/>
        <v>-47</v>
      </c>
    </row>
    <row r="311" spans="1:15">
      <c r="A311" s="1376">
        <v>311</v>
      </c>
      <c r="B311" s="1286"/>
      <c r="C311" s="1286"/>
      <c r="D311" s="1376"/>
      <c r="E311" s="929"/>
      <c r="F311" s="1354" t="s">
        <v>1070</v>
      </c>
      <c r="G311" s="1308" t="s">
        <v>1071</v>
      </c>
      <c r="H311" s="1354" t="s">
        <v>270</v>
      </c>
      <c r="I311" s="1376"/>
      <c r="J311" s="1293" t="s">
        <v>79</v>
      </c>
      <c r="K311" s="693" t="s">
        <v>1277</v>
      </c>
      <c r="L311" s="1304"/>
      <c r="M311" s="1309">
        <v>3098</v>
      </c>
      <c r="N311" s="1310">
        <v>473</v>
      </c>
      <c r="O311" s="1311">
        <f t="shared" si="8"/>
        <v>-2625</v>
      </c>
    </row>
    <row r="312" spans="1:15">
      <c r="A312" s="1376">
        <v>312</v>
      </c>
      <c r="B312" s="1286"/>
      <c r="C312" s="1286"/>
      <c r="D312" s="1376"/>
      <c r="E312" s="929"/>
      <c r="F312" s="1354" t="s">
        <v>1070</v>
      </c>
      <c r="G312" s="1308" t="s">
        <v>1071</v>
      </c>
      <c r="H312" s="1354" t="s">
        <v>270</v>
      </c>
      <c r="I312" s="1376"/>
      <c r="J312" s="1293" t="s">
        <v>79</v>
      </c>
      <c r="K312" s="693" t="s">
        <v>1278</v>
      </c>
      <c r="L312" s="1304"/>
      <c r="M312" s="1309" t="s">
        <v>1381</v>
      </c>
      <c r="N312" s="1310" t="s">
        <v>1381</v>
      </c>
      <c r="O312" s="1311" t="str">
        <f t="shared" si="8"/>
        <v xml:space="preserve">- </v>
      </c>
    </row>
    <row r="313" spans="1:15">
      <c r="A313" s="1376">
        <v>313</v>
      </c>
      <c r="B313" s="1286"/>
      <c r="C313" s="1286"/>
      <c r="D313" s="1376"/>
      <c r="E313" s="929"/>
      <c r="F313" s="1354" t="s">
        <v>1070</v>
      </c>
      <c r="G313" s="1308" t="s">
        <v>1071</v>
      </c>
      <c r="H313" s="1354" t="s">
        <v>270</v>
      </c>
      <c r="I313" s="1376"/>
      <c r="J313" s="1293" t="s">
        <v>79</v>
      </c>
      <c r="K313" s="693" t="s">
        <v>1279</v>
      </c>
      <c r="L313" s="1304"/>
      <c r="M313" s="1309" t="s">
        <v>1381</v>
      </c>
      <c r="N313" s="1310" t="s">
        <v>1381</v>
      </c>
      <c r="O313" s="1311" t="str">
        <f t="shared" si="8"/>
        <v xml:space="preserve">- </v>
      </c>
    </row>
    <row r="314" spans="1:15">
      <c r="A314" s="1376">
        <v>314</v>
      </c>
      <c r="B314" s="1286"/>
      <c r="C314" s="1286"/>
      <c r="D314" s="1376"/>
      <c r="E314" s="929"/>
      <c r="F314" s="1354" t="s">
        <v>1070</v>
      </c>
      <c r="G314" s="1308" t="s">
        <v>1071</v>
      </c>
      <c r="H314" s="1354" t="s">
        <v>270</v>
      </c>
      <c r="I314" s="1376"/>
      <c r="J314" s="1293" t="s">
        <v>79</v>
      </c>
      <c r="K314" s="693" t="s">
        <v>1280</v>
      </c>
      <c r="L314" s="1304"/>
      <c r="M314" s="1309" t="s">
        <v>1381</v>
      </c>
      <c r="N314" s="1310" t="s">
        <v>1381</v>
      </c>
      <c r="O314" s="1311" t="str">
        <f t="shared" si="8"/>
        <v xml:space="preserve">- </v>
      </c>
    </row>
    <row r="315" spans="1:15">
      <c r="A315" s="1376">
        <v>315</v>
      </c>
      <c r="B315" s="1286"/>
      <c r="C315" s="1286"/>
      <c r="D315" s="1376"/>
      <c r="E315" s="929"/>
      <c r="F315" s="1354" t="s">
        <v>1070</v>
      </c>
      <c r="G315" s="1308" t="s">
        <v>1071</v>
      </c>
      <c r="H315" s="1354" t="s">
        <v>270</v>
      </c>
      <c r="I315" s="1376"/>
      <c r="J315" s="1293" t="s">
        <v>79</v>
      </c>
      <c r="K315" s="693" t="s">
        <v>1281</v>
      </c>
      <c r="L315" s="1304"/>
      <c r="M315" s="1309" t="s">
        <v>1381</v>
      </c>
      <c r="N315" s="1310" t="s">
        <v>1381</v>
      </c>
      <c r="O315" s="1311" t="str">
        <f t="shared" si="8"/>
        <v xml:space="preserve">- </v>
      </c>
    </row>
    <row r="316" spans="1:15">
      <c r="A316" s="1376">
        <v>316</v>
      </c>
      <c r="B316" s="1286"/>
      <c r="C316" s="1286"/>
      <c r="D316" s="1376"/>
      <c r="F316" s="1354" t="s">
        <v>1070</v>
      </c>
      <c r="G316" s="1308" t="s">
        <v>1071</v>
      </c>
      <c r="H316" s="1354" t="s">
        <v>270</v>
      </c>
      <c r="I316" s="1376"/>
      <c r="J316" s="1293" t="s">
        <v>79</v>
      </c>
      <c r="K316" s="693" t="s">
        <v>874</v>
      </c>
      <c r="L316" s="1304"/>
      <c r="M316" s="1309" t="s">
        <v>1381</v>
      </c>
      <c r="N316" s="1310" t="s">
        <v>1381</v>
      </c>
      <c r="O316" s="1311" t="str">
        <f t="shared" si="8"/>
        <v xml:space="preserve">- </v>
      </c>
    </row>
    <row r="317" spans="1:15">
      <c r="A317" s="1376">
        <v>317</v>
      </c>
      <c r="B317" s="1286"/>
      <c r="C317" s="1286"/>
      <c r="D317" s="1376"/>
      <c r="F317" s="1354" t="s">
        <v>1070</v>
      </c>
      <c r="G317" s="1308" t="s">
        <v>1071</v>
      </c>
      <c r="H317" s="1354" t="s">
        <v>270</v>
      </c>
      <c r="I317" s="1376"/>
      <c r="J317" s="1293" t="s">
        <v>79</v>
      </c>
      <c r="K317" s="693" t="s">
        <v>1282</v>
      </c>
      <c r="L317" s="1304"/>
      <c r="M317" s="1309" t="s">
        <v>1381</v>
      </c>
      <c r="N317" s="1310" t="s">
        <v>1381</v>
      </c>
      <c r="O317" s="1311" t="str">
        <f t="shared" si="8"/>
        <v xml:space="preserve">- </v>
      </c>
    </row>
    <row r="318" spans="1:15">
      <c r="A318" s="1376">
        <v>318</v>
      </c>
      <c r="B318" s="1286"/>
      <c r="C318" s="1286"/>
      <c r="D318" s="1376"/>
      <c r="E318" s="929"/>
      <c r="F318" s="1354" t="s">
        <v>1070</v>
      </c>
      <c r="G318" s="1308" t="s">
        <v>1071</v>
      </c>
      <c r="H318" s="1354" t="s">
        <v>270</v>
      </c>
      <c r="I318" s="1376"/>
      <c r="J318" s="1293" t="s">
        <v>79</v>
      </c>
      <c r="K318" s="693" t="s">
        <v>1283</v>
      </c>
      <c r="L318" s="1304"/>
      <c r="M318" s="1309" t="s">
        <v>1381</v>
      </c>
      <c r="N318" s="1310" t="s">
        <v>1381</v>
      </c>
      <c r="O318" s="1311" t="str">
        <f t="shared" si="8"/>
        <v xml:space="preserve">- </v>
      </c>
    </row>
    <row r="319" spans="1:15">
      <c r="A319" s="1376">
        <v>319</v>
      </c>
      <c r="B319" s="1286"/>
      <c r="C319" s="1286"/>
      <c r="D319" s="1376"/>
      <c r="E319" s="929"/>
      <c r="F319" s="1354" t="s">
        <v>1070</v>
      </c>
      <c r="G319" s="1308" t="s">
        <v>1071</v>
      </c>
      <c r="H319" s="1354" t="s">
        <v>270</v>
      </c>
      <c r="I319" s="1376"/>
      <c r="J319" s="1293" t="s">
        <v>79</v>
      </c>
      <c r="K319" s="693" t="s">
        <v>1284</v>
      </c>
      <c r="L319" s="1304"/>
      <c r="M319" s="1309" t="s">
        <v>1381</v>
      </c>
      <c r="N319" s="1310" t="s">
        <v>1381</v>
      </c>
      <c r="O319" s="1311" t="str">
        <f t="shared" si="8"/>
        <v xml:space="preserve">- </v>
      </c>
    </row>
    <row r="320" spans="1:15">
      <c r="A320" s="1376">
        <v>320</v>
      </c>
      <c r="B320" s="1286"/>
      <c r="C320" s="1286"/>
      <c r="D320" s="1376"/>
      <c r="E320" s="929"/>
      <c r="F320" s="1354" t="s">
        <v>1070</v>
      </c>
      <c r="G320" s="1308" t="s">
        <v>1071</v>
      </c>
      <c r="H320" s="1354" t="s">
        <v>270</v>
      </c>
      <c r="I320" s="1376"/>
      <c r="J320" s="1293" t="s">
        <v>79</v>
      </c>
      <c r="K320" s="693" t="s">
        <v>1285</v>
      </c>
      <c r="L320" s="1304"/>
      <c r="M320" s="1309" t="s">
        <v>1381</v>
      </c>
      <c r="N320" s="1310" t="s">
        <v>1381</v>
      </c>
      <c r="O320" s="1311" t="str">
        <f t="shared" si="8"/>
        <v xml:space="preserve">- </v>
      </c>
    </row>
    <row r="321" spans="1:15">
      <c r="A321" s="1376">
        <v>321</v>
      </c>
      <c r="B321" s="1286"/>
      <c r="C321" s="1286"/>
      <c r="D321" s="1376"/>
      <c r="E321" s="929"/>
      <c r="F321" s="1354" t="s">
        <v>1070</v>
      </c>
      <c r="G321" s="1308" t="s">
        <v>1071</v>
      </c>
      <c r="H321" s="1354" t="s">
        <v>270</v>
      </c>
      <c r="I321" s="1376"/>
      <c r="J321" s="1293" t="s">
        <v>79</v>
      </c>
      <c r="K321" s="693" t="s">
        <v>1286</v>
      </c>
      <c r="L321" s="1304"/>
      <c r="M321" s="1309" t="s">
        <v>1381</v>
      </c>
      <c r="N321" s="1310" t="s">
        <v>1381</v>
      </c>
      <c r="O321" s="1311" t="str">
        <f t="shared" si="8"/>
        <v xml:space="preserve">- </v>
      </c>
    </row>
    <row r="322" spans="1:15">
      <c r="A322" s="1376">
        <v>322</v>
      </c>
      <c r="B322" s="1286"/>
      <c r="C322" s="1286"/>
      <c r="D322" s="1376"/>
      <c r="E322" s="929"/>
      <c r="F322" s="1354" t="s">
        <v>1070</v>
      </c>
      <c r="G322" s="1308" t="s">
        <v>1071</v>
      </c>
      <c r="H322" s="1354" t="s">
        <v>270</v>
      </c>
      <c r="I322" s="1376"/>
      <c r="J322" s="1293" t="s">
        <v>79</v>
      </c>
      <c r="K322" s="693" t="s">
        <v>1287</v>
      </c>
      <c r="L322" s="1304"/>
      <c r="M322" s="1309" t="s">
        <v>1381</v>
      </c>
      <c r="N322" s="1310" t="s">
        <v>1381</v>
      </c>
      <c r="O322" s="1311" t="str">
        <f t="shared" si="8"/>
        <v xml:space="preserve">- </v>
      </c>
    </row>
    <row r="323" spans="1:15">
      <c r="A323" s="1376">
        <v>323</v>
      </c>
      <c r="B323" s="1286"/>
      <c r="C323" s="1286"/>
      <c r="D323" s="1376"/>
      <c r="E323" s="929"/>
      <c r="F323" s="1354" t="s">
        <v>1070</v>
      </c>
      <c r="G323" s="1308" t="s">
        <v>1071</v>
      </c>
      <c r="H323" s="1354" t="s">
        <v>270</v>
      </c>
      <c r="I323" s="1376"/>
      <c r="J323" s="1293" t="s">
        <v>79</v>
      </c>
      <c r="K323" s="1332" t="s">
        <v>1288</v>
      </c>
      <c r="L323" s="1304"/>
      <c r="M323" s="1318">
        <v>1600</v>
      </c>
      <c r="N323" s="1319">
        <v>805</v>
      </c>
      <c r="O323" s="1320">
        <f t="shared" si="8"/>
        <v>-795</v>
      </c>
    </row>
    <row r="324" spans="1:15">
      <c r="A324" s="1376">
        <v>324</v>
      </c>
      <c r="B324" s="1286"/>
      <c r="C324" s="1286"/>
      <c r="D324" s="1376"/>
      <c r="E324" s="929"/>
      <c r="F324" s="1354" t="s">
        <v>1070</v>
      </c>
      <c r="G324" s="1308" t="s">
        <v>1071</v>
      </c>
      <c r="H324" s="1354" t="s">
        <v>270</v>
      </c>
      <c r="I324" s="1376"/>
      <c r="J324" s="1293" t="s">
        <v>79</v>
      </c>
      <c r="K324" s="1321" t="s">
        <v>132</v>
      </c>
      <c r="L324" s="1304"/>
      <c r="M324" s="1322">
        <v>73650</v>
      </c>
      <c r="N324" s="1323">
        <v>81753</v>
      </c>
      <c r="O324" s="1324">
        <f t="shared" si="8"/>
        <v>8103</v>
      </c>
    </row>
    <row r="325" spans="1:15">
      <c r="A325" s="1376">
        <v>325</v>
      </c>
      <c r="B325" s="1286"/>
      <c r="C325" s="1286"/>
      <c r="D325" s="1376"/>
      <c r="E325" s="929"/>
      <c r="F325" s="1354" t="s">
        <v>1070</v>
      </c>
      <c r="G325" s="1308" t="s">
        <v>1071</v>
      </c>
      <c r="H325" s="1354" t="s">
        <v>270</v>
      </c>
      <c r="I325" s="1376"/>
      <c r="J325" s="1293" t="s">
        <v>79</v>
      </c>
      <c r="K325" s="1321" t="s">
        <v>1289</v>
      </c>
      <c r="L325" s="1304"/>
      <c r="M325" s="1322">
        <v>92</v>
      </c>
      <c r="N325" s="1323" t="s">
        <v>1381</v>
      </c>
      <c r="O325" s="1324">
        <f t="shared" si="8"/>
        <v>-92</v>
      </c>
    </row>
    <row r="326" spans="1:15">
      <c r="A326" s="1376">
        <v>326</v>
      </c>
      <c r="B326" s="1286"/>
      <c r="C326" s="1286"/>
      <c r="D326" s="1376"/>
      <c r="E326" s="929"/>
      <c r="F326" s="1354" t="s">
        <v>1070</v>
      </c>
      <c r="G326" s="1308" t="s">
        <v>1071</v>
      </c>
      <c r="H326" s="1354" t="s">
        <v>270</v>
      </c>
      <c r="I326" s="1376"/>
      <c r="J326" s="1293" t="s">
        <v>79</v>
      </c>
      <c r="K326" s="1325" t="s">
        <v>1290</v>
      </c>
      <c r="L326" s="1304"/>
      <c r="M326" s="1326">
        <v>92</v>
      </c>
      <c r="N326" s="1327" t="s">
        <v>1381</v>
      </c>
      <c r="O326" s="1328">
        <f t="shared" si="8"/>
        <v>-92</v>
      </c>
    </row>
    <row r="327" spans="1:15">
      <c r="A327" s="1376">
        <v>327</v>
      </c>
      <c r="B327" s="1286"/>
      <c r="C327" s="1286"/>
      <c r="D327" s="1376"/>
      <c r="E327" s="929"/>
      <c r="F327" s="1354" t="s">
        <v>1070</v>
      </c>
      <c r="G327" s="1308" t="s">
        <v>1071</v>
      </c>
      <c r="H327" s="1354" t="s">
        <v>270</v>
      </c>
      <c r="I327" s="1376"/>
      <c r="J327" s="1293" t="s">
        <v>79</v>
      </c>
      <c r="K327" s="1406" t="s">
        <v>1291</v>
      </c>
      <c r="L327" s="1407"/>
      <c r="M327" s="1326" t="s">
        <v>1381</v>
      </c>
      <c r="N327" s="1327" t="s">
        <v>1381</v>
      </c>
      <c r="O327" s="1328" t="str">
        <f t="shared" si="8"/>
        <v xml:space="preserve">- </v>
      </c>
    </row>
    <row r="328" spans="1:15">
      <c r="A328" s="1376">
        <v>328</v>
      </c>
      <c r="B328" s="1286"/>
      <c r="C328" s="1286"/>
      <c r="D328" s="1376"/>
      <c r="E328" s="929"/>
      <c r="F328" s="1354" t="s">
        <v>1070</v>
      </c>
      <c r="G328" s="1308" t="s">
        <v>1071</v>
      </c>
      <c r="H328" s="1354" t="s">
        <v>270</v>
      </c>
      <c r="I328" s="1376"/>
      <c r="J328" s="1293" t="s">
        <v>79</v>
      </c>
      <c r="K328" s="1408" t="s">
        <v>1169</v>
      </c>
      <c r="L328" s="1304"/>
      <c r="M328" s="1357" t="s">
        <v>1381</v>
      </c>
      <c r="N328" s="1358" t="s">
        <v>1381</v>
      </c>
      <c r="O328" s="1359"/>
    </row>
    <row r="329" spans="1:15">
      <c r="A329" s="1376">
        <v>329</v>
      </c>
      <c r="B329" s="1286"/>
      <c r="C329" s="1286"/>
      <c r="D329" s="1376"/>
      <c r="E329" s="929"/>
      <c r="F329" s="1354" t="s">
        <v>1070</v>
      </c>
      <c r="G329" s="1308" t="s">
        <v>1071</v>
      </c>
      <c r="H329" s="1354" t="s">
        <v>270</v>
      </c>
      <c r="I329" s="1376"/>
      <c r="J329" s="1293" t="s">
        <v>79</v>
      </c>
      <c r="K329" s="1356" t="s">
        <v>79</v>
      </c>
      <c r="L329" s="1407"/>
      <c r="M329" s="1360" t="s">
        <v>1381</v>
      </c>
      <c r="N329" s="1310" t="s">
        <v>1381</v>
      </c>
      <c r="O329" s="1361"/>
    </row>
    <row r="330" spans="1:15">
      <c r="A330" s="1376">
        <v>330</v>
      </c>
      <c r="B330" s="1286"/>
      <c r="C330" s="1286"/>
      <c r="D330" s="1376"/>
      <c r="E330" s="929"/>
      <c r="F330" s="1354" t="s">
        <v>1070</v>
      </c>
      <c r="G330" s="1308" t="s">
        <v>1071</v>
      </c>
      <c r="H330" s="1354" t="s">
        <v>270</v>
      </c>
      <c r="I330" s="1376"/>
      <c r="J330" s="1293" t="s">
        <v>79</v>
      </c>
      <c r="K330" s="1356" t="s">
        <v>79</v>
      </c>
      <c r="L330" s="1304"/>
      <c r="M330" s="1357" t="s">
        <v>1381</v>
      </c>
      <c r="N330" s="1358" t="s">
        <v>1381</v>
      </c>
      <c r="O330" s="1359"/>
    </row>
    <row r="331" spans="1:15">
      <c r="A331" s="1376">
        <v>331</v>
      </c>
      <c r="B331" s="1286"/>
      <c r="C331" s="1286"/>
      <c r="D331" s="1376"/>
      <c r="E331" s="929"/>
      <c r="F331" s="1354" t="s">
        <v>1070</v>
      </c>
      <c r="G331" s="1308" t="s">
        <v>1071</v>
      </c>
      <c r="H331" s="1354" t="s">
        <v>270</v>
      </c>
      <c r="I331" s="1376"/>
      <c r="J331" s="1293" t="s">
        <v>79</v>
      </c>
      <c r="K331" s="1356" t="s">
        <v>79</v>
      </c>
      <c r="L331" s="1407"/>
      <c r="M331" s="1360" t="s">
        <v>1381</v>
      </c>
      <c r="N331" s="1310" t="s">
        <v>1381</v>
      </c>
      <c r="O331" s="1361"/>
    </row>
    <row r="332" spans="1:15">
      <c r="A332" s="1376">
        <v>332</v>
      </c>
      <c r="B332" s="1286"/>
      <c r="C332" s="1286"/>
      <c r="D332" s="1376"/>
      <c r="E332" s="929"/>
      <c r="F332" s="1354" t="s">
        <v>1070</v>
      </c>
      <c r="G332" s="1308" t="s">
        <v>1071</v>
      </c>
      <c r="H332" s="1354" t="s">
        <v>270</v>
      </c>
      <c r="I332" s="1376"/>
      <c r="J332" s="1293" t="s">
        <v>79</v>
      </c>
      <c r="K332" s="1363" t="s">
        <v>1292</v>
      </c>
      <c r="L332" s="1304"/>
      <c r="M332" s="1357" t="s">
        <v>1381</v>
      </c>
      <c r="N332" s="1358" t="s">
        <v>1381</v>
      </c>
      <c r="O332" s="1359"/>
    </row>
    <row r="333" spans="1:15">
      <c r="A333" s="1376">
        <v>333</v>
      </c>
      <c r="B333" s="1286"/>
      <c r="C333" s="1286"/>
      <c r="D333" s="1376"/>
      <c r="E333" s="929"/>
      <c r="F333" s="1354" t="s">
        <v>1070</v>
      </c>
      <c r="G333" s="1308" t="s">
        <v>1071</v>
      </c>
      <c r="H333" s="1354" t="s">
        <v>270</v>
      </c>
      <c r="I333" s="1376"/>
      <c r="J333" s="1293" t="s">
        <v>79</v>
      </c>
      <c r="K333" s="1356" t="s">
        <v>79</v>
      </c>
      <c r="L333" s="1304"/>
      <c r="M333" s="1360" t="s">
        <v>1381</v>
      </c>
      <c r="N333" s="1310" t="s">
        <v>1381</v>
      </c>
      <c r="O333" s="1361"/>
    </row>
    <row r="334" spans="1:15">
      <c r="A334" s="1376">
        <v>334</v>
      </c>
      <c r="B334" s="1286"/>
      <c r="C334" s="1286"/>
      <c r="D334" s="1376"/>
      <c r="E334" s="929"/>
      <c r="F334" s="1354" t="s">
        <v>1070</v>
      </c>
      <c r="G334" s="1308" t="s">
        <v>1071</v>
      </c>
      <c r="H334" s="1354" t="s">
        <v>270</v>
      </c>
      <c r="I334" s="1376"/>
      <c r="J334" s="1293" t="s">
        <v>79</v>
      </c>
      <c r="K334" s="1321" t="s">
        <v>1293</v>
      </c>
      <c r="L334" s="1304"/>
      <c r="M334" s="1322">
        <v>481</v>
      </c>
      <c r="N334" s="1323">
        <v>392</v>
      </c>
      <c r="O334" s="1324">
        <f t="shared" ref="O334:O337" si="9">IF(SUM(N334)-SUM(M334)=0,"- ",SUM(N334)-SUM(M334))</f>
        <v>-89</v>
      </c>
    </row>
    <row r="335" spans="1:15">
      <c r="A335" s="1376">
        <v>335</v>
      </c>
      <c r="B335" s="1286"/>
      <c r="C335" s="1286"/>
      <c r="D335" s="1376"/>
      <c r="E335" s="929"/>
      <c r="F335" s="1354" t="s">
        <v>1070</v>
      </c>
      <c r="G335" s="1308" t="s">
        <v>1071</v>
      </c>
      <c r="H335" s="1354" t="s">
        <v>270</v>
      </c>
      <c r="I335" s="1376"/>
      <c r="J335" s="1293" t="s">
        <v>79</v>
      </c>
      <c r="K335" s="1325" t="s">
        <v>1294</v>
      </c>
      <c r="L335" s="1304"/>
      <c r="M335" s="1326">
        <v>409</v>
      </c>
      <c r="N335" s="1327">
        <v>255</v>
      </c>
      <c r="O335" s="1328">
        <f t="shared" si="9"/>
        <v>-154</v>
      </c>
    </row>
    <row r="336" spans="1:15">
      <c r="A336" s="1376">
        <v>336</v>
      </c>
      <c r="B336" s="1286"/>
      <c r="C336" s="1286"/>
      <c r="D336" s="1376"/>
      <c r="E336" s="929"/>
      <c r="F336" s="1354" t="s">
        <v>1070</v>
      </c>
      <c r="G336" s="1308" t="s">
        <v>1071</v>
      </c>
      <c r="H336" s="1354" t="s">
        <v>270</v>
      </c>
      <c r="I336" s="1376"/>
      <c r="J336" s="1293" t="s">
        <v>79</v>
      </c>
      <c r="K336" s="693" t="s">
        <v>1295</v>
      </c>
      <c r="L336" s="1304"/>
      <c r="M336" s="1309">
        <v>71</v>
      </c>
      <c r="N336" s="1310">
        <v>136</v>
      </c>
      <c r="O336" s="1311">
        <f t="shared" si="9"/>
        <v>65</v>
      </c>
    </row>
    <row r="337" spans="1:15">
      <c r="A337" s="1376">
        <v>337</v>
      </c>
      <c r="B337" s="1286"/>
      <c r="C337" s="1286"/>
      <c r="D337" s="1376"/>
      <c r="E337" s="929"/>
      <c r="F337" s="1354" t="s">
        <v>1070</v>
      </c>
      <c r="G337" s="1308" t="s">
        <v>1071</v>
      </c>
      <c r="H337" s="1354" t="s">
        <v>270</v>
      </c>
      <c r="I337" s="1376"/>
      <c r="J337" s="1293" t="s">
        <v>79</v>
      </c>
      <c r="K337" s="1406" t="s">
        <v>1296</v>
      </c>
      <c r="L337" s="1304"/>
      <c r="M337" s="1309" t="s">
        <v>1381</v>
      </c>
      <c r="N337" s="1310" t="s">
        <v>1381</v>
      </c>
      <c r="O337" s="1311" t="str">
        <f t="shared" si="9"/>
        <v xml:space="preserve">- </v>
      </c>
    </row>
    <row r="338" spans="1:15">
      <c r="A338" s="1376">
        <v>338</v>
      </c>
      <c r="B338" s="1286"/>
      <c r="C338" s="1286"/>
      <c r="D338" s="1376"/>
      <c r="E338" s="929"/>
      <c r="F338" s="1354" t="s">
        <v>1070</v>
      </c>
      <c r="G338" s="1308" t="s">
        <v>1071</v>
      </c>
      <c r="H338" s="1354" t="s">
        <v>270</v>
      </c>
      <c r="I338" s="1376"/>
      <c r="J338" s="1293" t="s">
        <v>79</v>
      </c>
      <c r="K338" s="1408" t="s">
        <v>1169</v>
      </c>
      <c r="L338" s="1304"/>
      <c r="M338" s="1357" t="s">
        <v>1381</v>
      </c>
      <c r="N338" s="1358" t="s">
        <v>1381</v>
      </c>
      <c r="O338" s="1359"/>
    </row>
    <row r="339" spans="1:15">
      <c r="A339" s="1376">
        <v>339</v>
      </c>
      <c r="B339" s="1286"/>
      <c r="C339" s="1286"/>
      <c r="D339" s="1376"/>
      <c r="E339" s="929"/>
      <c r="F339" s="1354" t="s">
        <v>1070</v>
      </c>
      <c r="G339" s="1308" t="s">
        <v>1071</v>
      </c>
      <c r="H339" s="1354" t="s">
        <v>270</v>
      </c>
      <c r="I339" s="1376"/>
      <c r="J339" s="1293" t="s">
        <v>79</v>
      </c>
      <c r="K339" s="1356" t="s">
        <v>79</v>
      </c>
      <c r="L339" s="1304"/>
      <c r="M339" s="1360" t="s">
        <v>1381</v>
      </c>
      <c r="N339" s="1310" t="s">
        <v>1381</v>
      </c>
      <c r="O339" s="1361"/>
    </row>
    <row r="340" spans="1:15">
      <c r="A340" s="1376">
        <v>340</v>
      </c>
      <c r="B340" s="1286"/>
      <c r="C340" s="1286"/>
      <c r="D340" s="1376"/>
      <c r="E340" s="929"/>
      <c r="F340" s="1354" t="s">
        <v>1070</v>
      </c>
      <c r="G340" s="1308" t="s">
        <v>1071</v>
      </c>
      <c r="H340" s="1354" t="s">
        <v>270</v>
      </c>
      <c r="I340" s="1376"/>
      <c r="J340" s="1293" t="s">
        <v>79</v>
      </c>
      <c r="K340" s="1356" t="s">
        <v>79</v>
      </c>
      <c r="L340" s="1304"/>
      <c r="M340" s="1357" t="s">
        <v>1381</v>
      </c>
      <c r="N340" s="1358" t="s">
        <v>1381</v>
      </c>
      <c r="O340" s="1359"/>
    </row>
    <row r="341" spans="1:15">
      <c r="A341" s="1376">
        <v>341</v>
      </c>
      <c r="B341" s="1286"/>
      <c r="C341" s="1286"/>
      <c r="D341" s="1376"/>
      <c r="E341" s="929"/>
      <c r="F341" s="1354" t="s">
        <v>1070</v>
      </c>
      <c r="G341" s="1308" t="s">
        <v>1071</v>
      </c>
      <c r="H341" s="1354" t="s">
        <v>270</v>
      </c>
      <c r="I341" s="1376"/>
      <c r="J341" s="1293" t="s">
        <v>79</v>
      </c>
      <c r="K341" s="1356" t="s">
        <v>79</v>
      </c>
      <c r="L341" s="1304"/>
      <c r="M341" s="1360" t="s">
        <v>1381</v>
      </c>
      <c r="N341" s="1310" t="s">
        <v>1381</v>
      </c>
      <c r="O341" s="1361"/>
    </row>
    <row r="342" spans="1:15">
      <c r="A342" s="1376">
        <v>342</v>
      </c>
      <c r="B342" s="1286"/>
      <c r="C342" s="1286"/>
      <c r="D342" s="1376"/>
      <c r="E342" s="929"/>
      <c r="F342" s="1354" t="s">
        <v>1070</v>
      </c>
      <c r="G342" s="1308" t="s">
        <v>1071</v>
      </c>
      <c r="H342" s="1354" t="s">
        <v>270</v>
      </c>
      <c r="I342" s="1376"/>
      <c r="J342" s="1293" t="s">
        <v>79</v>
      </c>
      <c r="K342" s="1356" t="s">
        <v>1297</v>
      </c>
      <c r="L342" s="1304"/>
      <c r="M342" s="1357" t="s">
        <v>1381</v>
      </c>
      <c r="N342" s="1358" t="s">
        <v>1381</v>
      </c>
      <c r="O342" s="1359"/>
    </row>
    <row r="343" spans="1:15">
      <c r="A343" s="1376">
        <v>343</v>
      </c>
      <c r="B343" s="1286"/>
      <c r="C343" s="1286"/>
      <c r="D343" s="1376"/>
      <c r="E343" s="929"/>
      <c r="F343" s="1354" t="s">
        <v>1070</v>
      </c>
      <c r="G343" s="1308" t="s">
        <v>1071</v>
      </c>
      <c r="H343" s="1354" t="s">
        <v>270</v>
      </c>
      <c r="I343" s="1376"/>
      <c r="J343" s="1293" t="s">
        <v>79</v>
      </c>
      <c r="K343" s="1356" t="s">
        <v>79</v>
      </c>
      <c r="L343" s="1304"/>
      <c r="M343" s="1360" t="s">
        <v>1381</v>
      </c>
      <c r="N343" s="1310" t="s">
        <v>1381</v>
      </c>
      <c r="O343" s="1361"/>
    </row>
    <row r="344" spans="1:15">
      <c r="A344" s="1376">
        <v>344</v>
      </c>
      <c r="B344" s="1286"/>
      <c r="C344" s="1286"/>
      <c r="D344" s="1376"/>
      <c r="E344" s="929"/>
      <c r="F344" s="1354" t="s">
        <v>1070</v>
      </c>
      <c r="G344" s="1308" t="s">
        <v>1071</v>
      </c>
      <c r="H344" s="1354" t="s">
        <v>270</v>
      </c>
      <c r="I344" s="1376"/>
      <c r="J344" s="1293" t="s">
        <v>79</v>
      </c>
      <c r="K344" s="1321" t="s">
        <v>1298</v>
      </c>
      <c r="L344" s="1304"/>
      <c r="M344" s="1322">
        <v>73261</v>
      </c>
      <c r="N344" s="1323">
        <v>81361</v>
      </c>
      <c r="O344" s="1324">
        <f t="shared" ref="O344:O351" si="10">IF(SUM(N344)-SUM(M344)=0,"- ",SUM(N344)-SUM(M344))</f>
        <v>8100</v>
      </c>
    </row>
    <row r="345" spans="1:15">
      <c r="A345" s="1376">
        <v>345</v>
      </c>
      <c r="B345" s="1286"/>
      <c r="C345" s="1286"/>
      <c r="D345" s="1376"/>
      <c r="E345" s="1384"/>
      <c r="F345" s="1354" t="s">
        <v>1070</v>
      </c>
      <c r="G345" s="1308" t="s">
        <v>1071</v>
      </c>
      <c r="H345" s="1354" t="s">
        <v>270</v>
      </c>
      <c r="I345" s="1376"/>
      <c r="J345" s="1293" t="s">
        <v>79</v>
      </c>
      <c r="K345" s="1409" t="s">
        <v>137</v>
      </c>
      <c r="L345" s="1304"/>
      <c r="M345" s="1326">
        <v>18375</v>
      </c>
      <c r="N345" s="1327">
        <v>18897</v>
      </c>
      <c r="O345" s="1328">
        <f t="shared" si="10"/>
        <v>522</v>
      </c>
    </row>
    <row r="346" spans="1:15">
      <c r="A346" s="1376">
        <v>346</v>
      </c>
      <c r="B346" s="1286"/>
      <c r="C346" s="1286"/>
      <c r="D346" s="1376"/>
      <c r="E346" s="929"/>
      <c r="F346" s="1354" t="s">
        <v>1070</v>
      </c>
      <c r="G346" s="1308" t="s">
        <v>1071</v>
      </c>
      <c r="H346" s="1354" t="s">
        <v>270</v>
      </c>
      <c r="I346" s="1376"/>
      <c r="J346" s="1293" t="s">
        <v>79</v>
      </c>
      <c r="K346" s="559" t="s">
        <v>1299</v>
      </c>
      <c r="L346" s="1304"/>
      <c r="M346" s="1309" t="s">
        <v>1381</v>
      </c>
      <c r="N346" s="1310" t="s">
        <v>1381</v>
      </c>
      <c r="O346" s="1311" t="str">
        <f t="shared" si="10"/>
        <v xml:space="preserve">- </v>
      </c>
    </row>
    <row r="347" spans="1:15">
      <c r="A347" s="1376">
        <v>347</v>
      </c>
      <c r="B347" s="1286"/>
      <c r="C347" s="1286"/>
      <c r="D347" s="1376"/>
      <c r="E347" s="929"/>
      <c r="F347" s="1354" t="s">
        <v>1070</v>
      </c>
      <c r="G347" s="1308" t="s">
        <v>1071</v>
      </c>
      <c r="H347" s="1354" t="s">
        <v>270</v>
      </c>
      <c r="I347" s="1376"/>
      <c r="J347" s="1293" t="s">
        <v>79</v>
      </c>
      <c r="K347" s="559" t="s">
        <v>1300</v>
      </c>
      <c r="L347" s="1304"/>
      <c r="M347" s="1309" t="s">
        <v>1381</v>
      </c>
      <c r="N347" s="1310" t="s">
        <v>1381</v>
      </c>
      <c r="O347" s="1311" t="str">
        <f t="shared" si="10"/>
        <v xml:space="preserve">- </v>
      </c>
    </row>
    <row r="348" spans="1:15">
      <c r="A348" s="1376">
        <v>348</v>
      </c>
      <c r="B348" s="1286"/>
      <c r="C348" s="1286"/>
      <c r="D348" s="1376"/>
      <c r="E348" s="929"/>
      <c r="F348" s="1354" t="s">
        <v>1070</v>
      </c>
      <c r="G348" s="1308" t="s">
        <v>1071</v>
      </c>
      <c r="H348" s="1354" t="s">
        <v>270</v>
      </c>
      <c r="I348" s="1376"/>
      <c r="J348" s="1293" t="s">
        <v>79</v>
      </c>
      <c r="K348" s="559" t="s">
        <v>1301</v>
      </c>
      <c r="L348" s="1304"/>
      <c r="M348" s="1309" t="s">
        <v>1381</v>
      </c>
      <c r="N348" s="1310" t="s">
        <v>1381</v>
      </c>
      <c r="O348" s="1311" t="str">
        <f t="shared" si="10"/>
        <v xml:space="preserve">- </v>
      </c>
    </row>
    <row r="349" spans="1:15">
      <c r="A349" s="1376">
        <v>349</v>
      </c>
      <c r="B349" s="1286"/>
      <c r="C349" s="1286"/>
      <c r="D349" s="1376"/>
      <c r="E349" s="929"/>
      <c r="F349" s="1354" t="s">
        <v>1070</v>
      </c>
      <c r="G349" s="1308" t="s">
        <v>1071</v>
      </c>
      <c r="H349" s="1354" t="s">
        <v>270</v>
      </c>
      <c r="I349" s="1376"/>
      <c r="J349" s="1293" t="s">
        <v>79</v>
      </c>
      <c r="K349" s="1317" t="s">
        <v>138</v>
      </c>
      <c r="L349" s="1304"/>
      <c r="M349" s="1318">
        <v>2558</v>
      </c>
      <c r="N349" s="1319">
        <v>4336</v>
      </c>
      <c r="O349" s="1320">
        <f t="shared" si="10"/>
        <v>1778</v>
      </c>
    </row>
    <row r="350" spans="1:15">
      <c r="A350" s="1376">
        <v>350</v>
      </c>
      <c r="B350" s="1286"/>
      <c r="C350" s="1286"/>
      <c r="D350" s="1376"/>
      <c r="E350" s="929"/>
      <c r="F350" s="1354" t="s">
        <v>1070</v>
      </c>
      <c r="G350" s="1308" t="s">
        <v>1071</v>
      </c>
      <c r="H350" s="1354" t="s">
        <v>270</v>
      </c>
      <c r="I350" s="1376"/>
      <c r="J350" s="1293" t="s">
        <v>79</v>
      </c>
      <c r="K350" s="1321" t="s">
        <v>1302</v>
      </c>
      <c r="L350" s="1304"/>
      <c r="M350" s="1322">
        <v>20933</v>
      </c>
      <c r="N350" s="1323">
        <v>23234</v>
      </c>
      <c r="O350" s="1324">
        <f t="shared" si="10"/>
        <v>2301</v>
      </c>
    </row>
    <row r="351" spans="1:15">
      <c r="A351" s="1376">
        <v>351</v>
      </c>
      <c r="B351" s="1286"/>
      <c r="C351" s="1286"/>
      <c r="D351" s="1376"/>
      <c r="E351" s="929"/>
      <c r="F351" s="1410" t="s">
        <v>1070</v>
      </c>
      <c r="G351" s="1411" t="s">
        <v>1071</v>
      </c>
      <c r="H351" s="1410" t="s">
        <v>270</v>
      </c>
      <c r="I351" s="1376"/>
      <c r="J351" s="1293" t="s">
        <v>79</v>
      </c>
      <c r="K351" s="1412" t="s">
        <v>1303</v>
      </c>
      <c r="L351" s="1413"/>
      <c r="M351" s="1414">
        <v>52328</v>
      </c>
      <c r="N351" s="1415">
        <v>58127</v>
      </c>
      <c r="O351" s="1416">
        <f t="shared" si="10"/>
        <v>5799</v>
      </c>
    </row>
    <row r="352" spans="1:15">
      <c r="A352" s="1376">
        <v>352</v>
      </c>
      <c r="B352" s="1286"/>
      <c r="C352" s="1286"/>
      <c r="D352" s="1376"/>
      <c r="E352" s="929"/>
      <c r="F352" s="1387" t="s">
        <v>79</v>
      </c>
      <c r="G352" s="1388" t="s">
        <v>79</v>
      </c>
      <c r="H352" s="1387" t="s">
        <v>79</v>
      </c>
      <c r="I352" s="1376"/>
      <c r="J352" s="1293" t="s">
        <v>79</v>
      </c>
      <c r="K352" s="546"/>
      <c r="L352" s="1413"/>
      <c r="M352" s="1300" t="s">
        <v>79</v>
      </c>
      <c r="N352" s="1300" t="s">
        <v>79</v>
      </c>
      <c r="O352" s="1417"/>
    </row>
    <row r="353" spans="1:15" ht="16.5">
      <c r="A353" s="1376">
        <v>353</v>
      </c>
      <c r="B353" s="1286"/>
      <c r="C353" s="1286"/>
      <c r="D353" s="1376"/>
      <c r="E353" s="929"/>
      <c r="F353" s="929" t="s">
        <v>79</v>
      </c>
      <c r="G353" s="1291" t="s">
        <v>79</v>
      </c>
      <c r="H353" s="929" t="s">
        <v>79</v>
      </c>
      <c r="I353" s="1376"/>
      <c r="J353" s="1394" t="s">
        <v>1304</v>
      </c>
      <c r="K353" s="1418"/>
      <c r="L353" s="1304"/>
      <c r="M353" s="1300" t="s">
        <v>79</v>
      </c>
      <c r="N353" s="1300" t="s">
        <v>79</v>
      </c>
      <c r="O353" s="1417"/>
    </row>
    <row r="354" spans="1:15">
      <c r="A354" s="1376">
        <v>354</v>
      </c>
      <c r="B354" s="1286"/>
      <c r="C354" s="1286"/>
      <c r="D354" s="1376"/>
      <c r="E354" s="929"/>
      <c r="F354" s="1392" t="s">
        <v>79</v>
      </c>
      <c r="G354" s="1393" t="s">
        <v>79</v>
      </c>
      <c r="H354" s="1392" t="s">
        <v>79</v>
      </c>
      <c r="I354" s="1376"/>
      <c r="J354" s="1293" t="s">
        <v>79</v>
      </c>
      <c r="K354" s="1419" t="s">
        <v>1069</v>
      </c>
      <c r="L354" s="1304"/>
      <c r="M354" s="1420" t="s">
        <v>79</v>
      </c>
      <c r="N354" s="1420" t="s">
        <v>79</v>
      </c>
      <c r="O354" s="1421"/>
    </row>
    <row r="355" spans="1:15">
      <c r="A355" s="1376">
        <v>355</v>
      </c>
      <c r="B355" s="1286"/>
      <c r="C355" s="1286"/>
      <c r="D355" s="1376"/>
      <c r="E355" s="929"/>
      <c r="F355" s="1396" t="s">
        <v>1070</v>
      </c>
      <c r="G355" s="1303" t="s">
        <v>1305</v>
      </c>
      <c r="H355" s="1396" t="s">
        <v>270</v>
      </c>
      <c r="I355" s="1376"/>
      <c r="J355" s="1296" t="s">
        <v>79</v>
      </c>
      <c r="K355" s="1422" t="s">
        <v>804</v>
      </c>
      <c r="L355" s="1304"/>
      <c r="M355" s="1371">
        <v>4201429</v>
      </c>
      <c r="N355" s="1372">
        <v>4065850</v>
      </c>
      <c r="O355" s="1373">
        <f t="shared" ref="O355:O418" si="11">IF(SUM(N355)-SUM(M355)=0,"- ",SUM(N355)-SUM(M355))</f>
        <v>-135579</v>
      </c>
    </row>
    <row r="356" spans="1:15">
      <c r="A356" s="1376">
        <v>356</v>
      </c>
      <c r="B356" s="1286"/>
      <c r="C356" s="1286"/>
      <c r="D356" s="1376"/>
      <c r="E356" s="929"/>
      <c r="F356" s="1354" t="s">
        <v>1070</v>
      </c>
      <c r="G356" s="1308" t="s">
        <v>1305</v>
      </c>
      <c r="H356" s="1354" t="s">
        <v>270</v>
      </c>
      <c r="I356" s="1376"/>
      <c r="J356" s="1296" t="s">
        <v>79</v>
      </c>
      <c r="K356" s="1423" t="s">
        <v>805</v>
      </c>
      <c r="L356" s="1304"/>
      <c r="M356" s="1309">
        <v>152070</v>
      </c>
      <c r="N356" s="1310">
        <v>335089</v>
      </c>
      <c r="O356" s="1311">
        <f t="shared" si="11"/>
        <v>183019</v>
      </c>
    </row>
    <row r="357" spans="1:15">
      <c r="A357" s="1376">
        <v>357</v>
      </c>
      <c r="B357" s="1286"/>
      <c r="C357" s="1286"/>
      <c r="D357" s="1376"/>
      <c r="E357" s="929"/>
      <c r="F357" s="1354" t="s">
        <v>1070</v>
      </c>
      <c r="G357" s="1308" t="s">
        <v>1305</v>
      </c>
      <c r="H357" s="1354" t="s">
        <v>270</v>
      </c>
      <c r="I357" s="1376"/>
      <c r="J357" s="1296" t="s">
        <v>79</v>
      </c>
      <c r="K357" s="1423" t="s">
        <v>751</v>
      </c>
      <c r="L357" s="1304"/>
      <c r="M357" s="1309">
        <v>14999</v>
      </c>
      <c r="N357" s="1310">
        <v>17999</v>
      </c>
      <c r="O357" s="1311">
        <f t="shared" si="11"/>
        <v>3000</v>
      </c>
    </row>
    <row r="358" spans="1:15">
      <c r="A358" s="1376">
        <v>358</v>
      </c>
      <c r="B358" s="1286"/>
      <c r="C358" s="1286"/>
      <c r="D358" s="1376"/>
      <c r="E358" s="929"/>
      <c r="F358" s="1354" t="s">
        <v>1070</v>
      </c>
      <c r="G358" s="1308" t="s">
        <v>1305</v>
      </c>
      <c r="H358" s="1354" t="s">
        <v>270</v>
      </c>
      <c r="I358" s="1376"/>
      <c r="J358" s="1296" t="s">
        <v>79</v>
      </c>
      <c r="K358" s="1423" t="s">
        <v>752</v>
      </c>
      <c r="L358" s="1304"/>
      <c r="M358" s="1309" t="s">
        <v>1381</v>
      </c>
      <c r="N358" s="1310">
        <v>5446</v>
      </c>
      <c r="O358" s="1311">
        <f t="shared" si="11"/>
        <v>5446</v>
      </c>
    </row>
    <row r="359" spans="1:15">
      <c r="A359" s="1376">
        <v>359</v>
      </c>
      <c r="B359" s="1286"/>
      <c r="C359" s="1286"/>
      <c r="D359" s="1376"/>
      <c r="E359" s="929"/>
      <c r="F359" s="1354" t="s">
        <v>1070</v>
      </c>
      <c r="G359" s="1308" t="s">
        <v>1305</v>
      </c>
      <c r="H359" s="1354" t="s">
        <v>270</v>
      </c>
      <c r="I359" s="1376"/>
      <c r="J359" s="1296" t="s">
        <v>79</v>
      </c>
      <c r="K359" s="1423" t="s">
        <v>754</v>
      </c>
      <c r="L359" s="1304"/>
      <c r="M359" s="1309">
        <v>21404</v>
      </c>
      <c r="N359" s="1310">
        <v>22612</v>
      </c>
      <c r="O359" s="1311">
        <f t="shared" si="11"/>
        <v>1208</v>
      </c>
    </row>
    <row r="360" spans="1:15">
      <c r="A360" s="1376">
        <v>360</v>
      </c>
      <c r="B360" s="1286"/>
      <c r="C360" s="1286"/>
      <c r="D360" s="1376"/>
      <c r="F360" s="1354" t="s">
        <v>1070</v>
      </c>
      <c r="G360" s="1308" t="s">
        <v>1305</v>
      </c>
      <c r="H360" s="1354" t="s">
        <v>270</v>
      </c>
      <c r="I360" s="1376"/>
      <c r="J360" s="1296" t="s">
        <v>79</v>
      </c>
      <c r="K360" s="1423" t="s">
        <v>806</v>
      </c>
      <c r="L360" s="1304"/>
      <c r="M360" s="1309">
        <v>138757</v>
      </c>
      <c r="N360" s="1310">
        <v>162444</v>
      </c>
      <c r="O360" s="1311">
        <f t="shared" si="11"/>
        <v>23687</v>
      </c>
    </row>
    <row r="361" spans="1:15">
      <c r="A361" s="1376">
        <v>361</v>
      </c>
      <c r="B361" s="1286"/>
      <c r="C361" s="1286"/>
      <c r="D361" s="1376"/>
      <c r="F361" s="1354" t="s">
        <v>1070</v>
      </c>
      <c r="G361" s="1308" t="s">
        <v>1305</v>
      </c>
      <c r="H361" s="1354" t="s">
        <v>270</v>
      </c>
      <c r="I361" s="1376"/>
      <c r="J361" s="1296" t="s">
        <v>79</v>
      </c>
      <c r="K361" s="1423" t="s">
        <v>1076</v>
      </c>
      <c r="L361" s="1304"/>
      <c r="M361" s="1309" t="s">
        <v>1381</v>
      </c>
      <c r="N361" s="1310" t="s">
        <v>1381</v>
      </c>
      <c r="O361" s="1311" t="str">
        <f t="shared" si="11"/>
        <v xml:space="preserve">- </v>
      </c>
    </row>
    <row r="362" spans="1:15">
      <c r="A362" s="1376">
        <v>362</v>
      </c>
      <c r="B362" s="1286"/>
      <c r="C362" s="1286"/>
      <c r="D362" s="1376"/>
      <c r="F362" s="1354" t="s">
        <v>1070</v>
      </c>
      <c r="G362" s="1308" t="s">
        <v>1305</v>
      </c>
      <c r="H362" s="1354" t="s">
        <v>270</v>
      </c>
      <c r="I362" s="1376"/>
      <c r="J362" s="1296" t="s">
        <v>79</v>
      </c>
      <c r="K362" s="1423" t="s">
        <v>755</v>
      </c>
      <c r="L362" s="1304"/>
      <c r="M362" s="1309">
        <v>9879</v>
      </c>
      <c r="N362" s="1310">
        <v>9279</v>
      </c>
      <c r="O362" s="1311">
        <f t="shared" si="11"/>
        <v>-600</v>
      </c>
    </row>
    <row r="363" spans="1:15">
      <c r="A363" s="1376">
        <v>363</v>
      </c>
      <c r="B363" s="1286"/>
      <c r="C363" s="1286"/>
      <c r="D363" s="1376"/>
      <c r="F363" s="1354" t="s">
        <v>1070</v>
      </c>
      <c r="G363" s="1308" t="s">
        <v>1305</v>
      </c>
      <c r="H363" s="1354" t="s">
        <v>270</v>
      </c>
      <c r="I363" s="1376"/>
      <c r="J363" s="1296" t="s">
        <v>79</v>
      </c>
      <c r="K363" s="1423" t="s">
        <v>810</v>
      </c>
      <c r="L363" s="1304"/>
      <c r="M363" s="1309">
        <v>2482224</v>
      </c>
      <c r="N363" s="1310">
        <v>2576106</v>
      </c>
      <c r="O363" s="1311">
        <f t="shared" si="11"/>
        <v>93882</v>
      </c>
    </row>
    <row r="364" spans="1:15">
      <c r="A364" s="1376">
        <v>364</v>
      </c>
      <c r="B364" s="1286"/>
      <c r="C364" s="1286"/>
      <c r="D364" s="1376"/>
      <c r="F364" s="1354" t="s">
        <v>1070</v>
      </c>
      <c r="G364" s="1308" t="s">
        <v>1305</v>
      </c>
      <c r="H364" s="1354" t="s">
        <v>270</v>
      </c>
      <c r="I364" s="1376"/>
      <c r="J364" s="1296" t="s">
        <v>79</v>
      </c>
      <c r="K364" s="1423" t="s">
        <v>1085</v>
      </c>
      <c r="L364" s="1304"/>
      <c r="M364" s="1309" t="s">
        <v>1381</v>
      </c>
      <c r="N364" s="1310" t="s">
        <v>1381</v>
      </c>
      <c r="O364" s="1311" t="str">
        <f t="shared" si="11"/>
        <v xml:space="preserve">- </v>
      </c>
    </row>
    <row r="365" spans="1:15">
      <c r="A365" s="1376">
        <v>365</v>
      </c>
      <c r="B365" s="1286"/>
      <c r="C365" s="1286"/>
      <c r="D365" s="1376"/>
      <c r="F365" s="1354" t="s">
        <v>1070</v>
      </c>
      <c r="G365" s="1308" t="s">
        <v>1305</v>
      </c>
      <c r="H365" s="1354" t="s">
        <v>270</v>
      </c>
      <c r="I365" s="1376"/>
      <c r="J365" s="1296" t="s">
        <v>79</v>
      </c>
      <c r="K365" s="1423" t="s">
        <v>1086</v>
      </c>
      <c r="L365" s="1304"/>
      <c r="M365" s="1309">
        <v>11646721</v>
      </c>
      <c r="N365" s="1310">
        <v>12107066</v>
      </c>
      <c r="O365" s="1311">
        <f t="shared" si="11"/>
        <v>460345</v>
      </c>
    </row>
    <row r="366" spans="1:15">
      <c r="A366" s="1376">
        <v>366</v>
      </c>
      <c r="B366" s="1286"/>
      <c r="C366" s="1286"/>
      <c r="D366" s="1376"/>
      <c r="F366" s="1354" t="s">
        <v>1070</v>
      </c>
      <c r="G366" s="1308" t="s">
        <v>1305</v>
      </c>
      <c r="H366" s="1354" t="s">
        <v>270</v>
      </c>
      <c r="I366" s="1376"/>
      <c r="J366" s="1296" t="s">
        <v>79</v>
      </c>
      <c r="K366" s="1423" t="s">
        <v>1093</v>
      </c>
      <c r="L366" s="1304"/>
      <c r="M366" s="1309" t="s">
        <v>1381</v>
      </c>
      <c r="N366" s="1310" t="s">
        <v>1381</v>
      </c>
      <c r="O366" s="1311" t="str">
        <f t="shared" si="11"/>
        <v xml:space="preserve">- </v>
      </c>
    </row>
    <row r="367" spans="1:15">
      <c r="A367" s="1376">
        <v>367</v>
      </c>
      <c r="B367" s="1286"/>
      <c r="C367" s="1286"/>
      <c r="D367" s="1376"/>
      <c r="F367" s="1354" t="s">
        <v>1070</v>
      </c>
      <c r="G367" s="1308" t="s">
        <v>1305</v>
      </c>
      <c r="H367" s="1354" t="s">
        <v>270</v>
      </c>
      <c r="I367" s="1376"/>
      <c r="J367" s="1296" t="s">
        <v>79</v>
      </c>
      <c r="K367" s="1423" t="s">
        <v>767</v>
      </c>
      <c r="L367" s="1304"/>
      <c r="M367" s="1309">
        <v>5970</v>
      </c>
      <c r="N367" s="1310">
        <v>5375</v>
      </c>
      <c r="O367" s="1311">
        <f t="shared" si="11"/>
        <v>-595</v>
      </c>
    </row>
    <row r="368" spans="1:15">
      <c r="A368" s="1376">
        <v>368</v>
      </c>
      <c r="B368" s="1286"/>
      <c r="C368" s="1286"/>
      <c r="D368" s="1376"/>
      <c r="F368" s="1354" t="s">
        <v>1070</v>
      </c>
      <c r="G368" s="1308" t="s">
        <v>1305</v>
      </c>
      <c r="H368" s="1354" t="s">
        <v>270</v>
      </c>
      <c r="I368" s="1376"/>
      <c r="J368" s="1296" t="s">
        <v>79</v>
      </c>
      <c r="K368" s="1423" t="s">
        <v>1104</v>
      </c>
      <c r="L368" s="1304"/>
      <c r="M368" s="1309" t="s">
        <v>1381</v>
      </c>
      <c r="N368" s="1310" t="s">
        <v>1381</v>
      </c>
      <c r="O368" s="1311" t="str">
        <f t="shared" si="11"/>
        <v xml:space="preserve">- </v>
      </c>
    </row>
    <row r="369" spans="1:15">
      <c r="A369" s="1376">
        <v>369</v>
      </c>
      <c r="B369" s="1286"/>
      <c r="C369" s="1286"/>
      <c r="D369" s="1376"/>
      <c r="F369" s="1354" t="s">
        <v>1070</v>
      </c>
      <c r="G369" s="1308" t="s">
        <v>1305</v>
      </c>
      <c r="H369" s="1354" t="s">
        <v>270</v>
      </c>
      <c r="I369" s="1376"/>
      <c r="J369" s="1296" t="s">
        <v>79</v>
      </c>
      <c r="K369" s="1423" t="s">
        <v>1106</v>
      </c>
      <c r="L369" s="1304"/>
      <c r="M369" s="1309" t="s">
        <v>1381</v>
      </c>
      <c r="N369" s="1310" t="s">
        <v>1381</v>
      </c>
      <c r="O369" s="1311" t="str">
        <f t="shared" si="11"/>
        <v xml:space="preserve">- </v>
      </c>
    </row>
    <row r="370" spans="1:15">
      <c r="A370" s="1376">
        <v>370</v>
      </c>
      <c r="B370" s="1286"/>
      <c r="C370" s="1286"/>
      <c r="D370" s="1376"/>
      <c r="F370" s="1354" t="s">
        <v>1070</v>
      </c>
      <c r="G370" s="1308" t="s">
        <v>1305</v>
      </c>
      <c r="H370" s="1354" t="s">
        <v>270</v>
      </c>
      <c r="I370" s="1376"/>
      <c r="J370" s="1296" t="s">
        <v>79</v>
      </c>
      <c r="K370" s="1423" t="s">
        <v>815</v>
      </c>
      <c r="L370" s="1304"/>
      <c r="M370" s="1309" t="s">
        <v>1381</v>
      </c>
      <c r="N370" s="1310" t="s">
        <v>1381</v>
      </c>
      <c r="O370" s="1311" t="str">
        <f t="shared" si="11"/>
        <v xml:space="preserve">- </v>
      </c>
    </row>
    <row r="371" spans="1:15">
      <c r="A371" s="1376">
        <v>371</v>
      </c>
      <c r="B371" s="1286"/>
      <c r="C371" s="1286"/>
      <c r="D371" s="1376"/>
      <c r="F371" s="1354" t="s">
        <v>1070</v>
      </c>
      <c r="G371" s="1308" t="s">
        <v>1305</v>
      </c>
      <c r="H371" s="1354" t="s">
        <v>270</v>
      </c>
      <c r="I371" s="1376"/>
      <c r="J371" s="1296" t="s">
        <v>79</v>
      </c>
      <c r="K371" s="1424" t="s">
        <v>1112</v>
      </c>
      <c r="L371" s="1304"/>
      <c r="M371" s="1318" t="s">
        <v>1381</v>
      </c>
      <c r="N371" s="1319" t="s">
        <v>1381</v>
      </c>
      <c r="O371" s="1320" t="str">
        <f t="shared" si="11"/>
        <v xml:space="preserve">- </v>
      </c>
    </row>
    <row r="372" spans="1:15">
      <c r="A372" s="1376">
        <v>372</v>
      </c>
      <c r="B372" s="1286"/>
      <c r="C372" s="1286"/>
      <c r="D372" s="1376"/>
      <c r="F372" s="1354" t="s">
        <v>1070</v>
      </c>
      <c r="G372" s="1308" t="s">
        <v>1305</v>
      </c>
      <c r="H372" s="1354" t="s">
        <v>270</v>
      </c>
      <c r="I372" s="1376"/>
      <c r="J372" s="1296" t="s">
        <v>79</v>
      </c>
      <c r="K372" s="1424" t="s">
        <v>816</v>
      </c>
      <c r="L372" s="1304"/>
      <c r="M372" s="1318">
        <v>279891</v>
      </c>
      <c r="N372" s="1319">
        <v>320687</v>
      </c>
      <c r="O372" s="1320">
        <f t="shared" si="11"/>
        <v>40796</v>
      </c>
    </row>
    <row r="373" spans="1:15">
      <c r="A373" s="1376">
        <v>373</v>
      </c>
      <c r="B373" s="1286"/>
      <c r="C373" s="1286"/>
      <c r="D373" s="1376"/>
      <c r="F373" s="1354" t="s">
        <v>1070</v>
      </c>
      <c r="G373" s="1308" t="s">
        <v>1305</v>
      </c>
      <c r="H373" s="1354" t="s">
        <v>270</v>
      </c>
      <c r="I373" s="1376"/>
      <c r="J373" s="1296" t="s">
        <v>79</v>
      </c>
      <c r="K373" s="1425" t="s">
        <v>1114</v>
      </c>
      <c r="L373" s="1304"/>
      <c r="M373" s="1426">
        <v>125937</v>
      </c>
      <c r="N373" s="1427">
        <v>124473</v>
      </c>
      <c r="O373" s="1428">
        <f t="shared" si="11"/>
        <v>-1464</v>
      </c>
    </row>
    <row r="374" spans="1:15">
      <c r="A374" s="1376">
        <v>374</v>
      </c>
      <c r="B374" s="1286"/>
      <c r="C374" s="1286"/>
      <c r="D374" s="1376"/>
      <c r="F374" s="1354" t="s">
        <v>1070</v>
      </c>
      <c r="G374" s="1308" t="s">
        <v>1305</v>
      </c>
      <c r="H374" s="1354" t="s">
        <v>270</v>
      </c>
      <c r="I374" s="1376"/>
      <c r="J374" s="1296" t="s">
        <v>79</v>
      </c>
      <c r="K374" s="1429" t="s">
        <v>1306</v>
      </c>
      <c r="L374" s="1304"/>
      <c r="M374" s="1326" t="s">
        <v>1381</v>
      </c>
      <c r="N374" s="1327" t="s">
        <v>1381</v>
      </c>
      <c r="O374" s="1328" t="str">
        <f t="shared" si="11"/>
        <v xml:space="preserve">- </v>
      </c>
    </row>
    <row r="375" spans="1:15">
      <c r="A375" s="1376">
        <v>375</v>
      </c>
      <c r="B375" s="1286"/>
      <c r="C375" s="1286"/>
      <c r="D375" s="1376"/>
      <c r="F375" s="1354" t="s">
        <v>1070</v>
      </c>
      <c r="G375" s="1308" t="s">
        <v>1305</v>
      </c>
      <c r="H375" s="1354" t="s">
        <v>270</v>
      </c>
      <c r="I375" s="1376"/>
      <c r="J375" s="1296" t="s">
        <v>79</v>
      </c>
      <c r="K375" s="1430" t="s">
        <v>1115</v>
      </c>
      <c r="L375" s="1304"/>
      <c r="M375" s="1309">
        <v>54793</v>
      </c>
      <c r="N375" s="1310">
        <v>55126</v>
      </c>
      <c r="O375" s="1311">
        <f t="shared" si="11"/>
        <v>333</v>
      </c>
    </row>
    <row r="376" spans="1:15">
      <c r="A376" s="1376">
        <v>376</v>
      </c>
      <c r="B376" s="1286"/>
      <c r="C376" s="1286"/>
      <c r="D376" s="1376"/>
      <c r="F376" s="1354" t="s">
        <v>1070</v>
      </c>
      <c r="G376" s="1308" t="s">
        <v>1305</v>
      </c>
      <c r="H376" s="1354" t="s">
        <v>270</v>
      </c>
      <c r="I376" s="1376"/>
      <c r="J376" s="1296" t="s">
        <v>79</v>
      </c>
      <c r="K376" s="1430" t="s">
        <v>1116</v>
      </c>
      <c r="L376" s="1304"/>
      <c r="M376" s="1309">
        <v>62496</v>
      </c>
      <c r="N376" s="1310">
        <v>62461</v>
      </c>
      <c r="O376" s="1311">
        <f t="shared" si="11"/>
        <v>-35</v>
      </c>
    </row>
    <row r="377" spans="1:15">
      <c r="A377" s="1376">
        <v>377</v>
      </c>
      <c r="B377" s="1286"/>
      <c r="C377" s="1286"/>
      <c r="D377" s="1376"/>
      <c r="F377" s="1354" t="s">
        <v>1070</v>
      </c>
      <c r="G377" s="1308" t="s">
        <v>1305</v>
      </c>
      <c r="H377" s="1354" t="s">
        <v>270</v>
      </c>
      <c r="I377" s="1376"/>
      <c r="J377" s="1296" t="s">
        <v>79</v>
      </c>
      <c r="K377" s="1430" t="s">
        <v>1117</v>
      </c>
      <c r="L377" s="1304"/>
      <c r="M377" s="1309" t="s">
        <v>1381</v>
      </c>
      <c r="N377" s="1310" t="s">
        <v>1381</v>
      </c>
      <c r="O377" s="1311" t="str">
        <f t="shared" si="11"/>
        <v xml:space="preserve">- </v>
      </c>
    </row>
    <row r="378" spans="1:15">
      <c r="A378" s="1376">
        <v>378</v>
      </c>
      <c r="B378" s="1286"/>
      <c r="C378" s="1286"/>
      <c r="D378" s="1376"/>
      <c r="F378" s="1354" t="s">
        <v>1070</v>
      </c>
      <c r="G378" s="1308" t="s">
        <v>1305</v>
      </c>
      <c r="H378" s="1354" t="s">
        <v>270</v>
      </c>
      <c r="I378" s="1376"/>
      <c r="J378" s="1296" t="s">
        <v>79</v>
      </c>
      <c r="K378" s="1430" t="s">
        <v>1118</v>
      </c>
      <c r="L378" s="1304"/>
      <c r="M378" s="1309">
        <v>2129</v>
      </c>
      <c r="N378" s="1310">
        <v>1027</v>
      </c>
      <c r="O378" s="1311">
        <f t="shared" si="11"/>
        <v>-1102</v>
      </c>
    </row>
    <row r="379" spans="1:15">
      <c r="A379" s="1376">
        <v>379</v>
      </c>
      <c r="B379" s="1286"/>
      <c r="C379" s="1286"/>
      <c r="D379" s="1376"/>
      <c r="F379" s="1354" t="s">
        <v>1070</v>
      </c>
      <c r="G379" s="1308" t="s">
        <v>1305</v>
      </c>
      <c r="H379" s="1354" t="s">
        <v>270</v>
      </c>
      <c r="I379" s="1376"/>
      <c r="J379" s="1296" t="s">
        <v>79</v>
      </c>
      <c r="K379" s="1430" t="s">
        <v>1119</v>
      </c>
      <c r="L379" s="1304"/>
      <c r="M379" s="1309" t="s">
        <v>1381</v>
      </c>
      <c r="N379" s="1310" t="s">
        <v>1381</v>
      </c>
      <c r="O379" s="1311" t="str">
        <f t="shared" si="11"/>
        <v xml:space="preserve">- </v>
      </c>
    </row>
    <row r="380" spans="1:15">
      <c r="A380" s="1376">
        <v>380</v>
      </c>
      <c r="B380" s="1286"/>
      <c r="C380" s="1286"/>
      <c r="D380" s="1376"/>
      <c r="F380" s="1354" t="s">
        <v>1070</v>
      </c>
      <c r="G380" s="1308" t="s">
        <v>1305</v>
      </c>
      <c r="H380" s="1354" t="s">
        <v>270</v>
      </c>
      <c r="I380" s="1376"/>
      <c r="J380" s="1296" t="s">
        <v>79</v>
      </c>
      <c r="K380" s="1430" t="s">
        <v>1120</v>
      </c>
      <c r="L380" s="1304"/>
      <c r="M380" s="1309">
        <v>6518</v>
      </c>
      <c r="N380" s="1310">
        <v>5856</v>
      </c>
      <c r="O380" s="1311">
        <f t="shared" si="11"/>
        <v>-662</v>
      </c>
    </row>
    <row r="381" spans="1:15">
      <c r="A381" s="1376">
        <v>381</v>
      </c>
      <c r="B381" s="1286"/>
      <c r="C381" s="1286"/>
      <c r="D381" s="1376"/>
      <c r="E381" s="1384"/>
      <c r="F381" s="1354" t="s">
        <v>1070</v>
      </c>
      <c r="G381" s="1308" t="s">
        <v>1305</v>
      </c>
      <c r="H381" s="1354" t="s">
        <v>270</v>
      </c>
      <c r="I381" s="1376"/>
      <c r="J381" s="1296" t="s">
        <v>79</v>
      </c>
      <c r="K381" s="1425" t="s">
        <v>1121</v>
      </c>
      <c r="L381" s="1304"/>
      <c r="M381" s="1426">
        <v>14450</v>
      </c>
      <c r="N381" s="1427">
        <v>14222</v>
      </c>
      <c r="O381" s="1428">
        <f t="shared" si="11"/>
        <v>-228</v>
      </c>
    </row>
    <row r="382" spans="1:15">
      <c r="A382" s="1376">
        <v>382</v>
      </c>
      <c r="B382" s="1286"/>
      <c r="C382" s="1286"/>
      <c r="D382" s="1376"/>
      <c r="E382" s="929"/>
      <c r="F382" s="1354" t="s">
        <v>1070</v>
      </c>
      <c r="G382" s="1308" t="s">
        <v>1305</v>
      </c>
      <c r="H382" s="1354" t="s">
        <v>270</v>
      </c>
      <c r="I382" s="1376"/>
      <c r="J382" s="1296" t="s">
        <v>79</v>
      </c>
      <c r="K382" s="1430" t="s">
        <v>1122</v>
      </c>
      <c r="L382" s="1304"/>
      <c r="M382" s="1309">
        <v>10726</v>
      </c>
      <c r="N382" s="1310">
        <v>11272</v>
      </c>
      <c r="O382" s="1311">
        <f t="shared" si="11"/>
        <v>546</v>
      </c>
    </row>
    <row r="383" spans="1:15">
      <c r="A383" s="1376">
        <v>383</v>
      </c>
      <c r="B383" s="1286"/>
      <c r="C383" s="1286"/>
      <c r="D383" s="1376"/>
      <c r="E383" s="929"/>
      <c r="F383" s="1354" t="s">
        <v>1070</v>
      </c>
      <c r="G383" s="1308" t="s">
        <v>1305</v>
      </c>
      <c r="H383" s="1354" t="s">
        <v>270</v>
      </c>
      <c r="I383" s="1376"/>
      <c r="J383" s="1296" t="s">
        <v>79</v>
      </c>
      <c r="K383" s="1430" t="s">
        <v>1123</v>
      </c>
      <c r="L383" s="1304"/>
      <c r="M383" s="1309" t="s">
        <v>1381</v>
      </c>
      <c r="N383" s="1310" t="s">
        <v>1381</v>
      </c>
      <c r="O383" s="1311" t="str">
        <f t="shared" si="11"/>
        <v xml:space="preserve">- </v>
      </c>
    </row>
    <row r="384" spans="1:15">
      <c r="A384" s="1376">
        <v>384</v>
      </c>
      <c r="B384" s="1286"/>
      <c r="C384" s="1286"/>
      <c r="D384" s="1376"/>
      <c r="E384" s="929"/>
      <c r="F384" s="1354" t="s">
        <v>1070</v>
      </c>
      <c r="G384" s="1308" t="s">
        <v>1305</v>
      </c>
      <c r="H384" s="1354" t="s">
        <v>270</v>
      </c>
      <c r="I384" s="1376"/>
      <c r="J384" s="1296" t="s">
        <v>79</v>
      </c>
      <c r="K384" s="1430" t="s">
        <v>1117</v>
      </c>
      <c r="L384" s="1304"/>
      <c r="M384" s="1309" t="s">
        <v>1381</v>
      </c>
      <c r="N384" s="1310" t="s">
        <v>1381</v>
      </c>
      <c r="O384" s="1311" t="str">
        <f t="shared" si="11"/>
        <v xml:space="preserve">- </v>
      </c>
    </row>
    <row r="385" spans="1:15">
      <c r="A385" s="1376">
        <v>385</v>
      </c>
      <c r="B385" s="1286"/>
      <c r="C385" s="1286"/>
      <c r="D385" s="1376"/>
      <c r="E385" s="546"/>
      <c r="F385" s="1354" t="s">
        <v>1070</v>
      </c>
      <c r="G385" s="1308" t="s">
        <v>1305</v>
      </c>
      <c r="H385" s="1354" t="s">
        <v>270</v>
      </c>
      <c r="I385" s="1376"/>
      <c r="J385" s="1296" t="s">
        <v>79</v>
      </c>
      <c r="K385" s="1430" t="s">
        <v>1307</v>
      </c>
      <c r="L385" s="1304"/>
      <c r="M385" s="1309" t="s">
        <v>1381</v>
      </c>
      <c r="N385" s="1310" t="s">
        <v>1381</v>
      </c>
      <c r="O385" s="1311" t="str">
        <f t="shared" si="11"/>
        <v xml:space="preserve">- </v>
      </c>
    </row>
    <row r="386" spans="1:15">
      <c r="A386" s="1376">
        <v>386</v>
      </c>
      <c r="B386" s="1286"/>
      <c r="C386" s="1286"/>
      <c r="D386" s="1376"/>
      <c r="E386" s="546"/>
      <c r="F386" s="1354" t="s">
        <v>1070</v>
      </c>
      <c r="G386" s="1308" t="s">
        <v>1305</v>
      </c>
      <c r="H386" s="1354" t="s">
        <v>270</v>
      </c>
      <c r="I386" s="1376"/>
      <c r="J386" s="1296" t="s">
        <v>79</v>
      </c>
      <c r="K386" s="1430" t="s">
        <v>1124</v>
      </c>
      <c r="L386" s="1304"/>
      <c r="M386" s="1309" t="s">
        <v>1381</v>
      </c>
      <c r="N386" s="1310" t="s">
        <v>1381</v>
      </c>
      <c r="O386" s="1311" t="str">
        <f t="shared" si="11"/>
        <v xml:space="preserve">- </v>
      </c>
    </row>
    <row r="387" spans="1:15">
      <c r="A387" s="1376">
        <v>387</v>
      </c>
      <c r="B387" s="1286"/>
      <c r="C387" s="1286"/>
      <c r="D387" s="1376"/>
      <c r="E387" s="546"/>
      <c r="F387" s="1354" t="s">
        <v>1070</v>
      </c>
      <c r="G387" s="1308" t="s">
        <v>1305</v>
      </c>
      <c r="H387" s="1354" t="s">
        <v>270</v>
      </c>
      <c r="I387" s="1376"/>
      <c r="J387" s="1296" t="s">
        <v>79</v>
      </c>
      <c r="K387" s="1430" t="s">
        <v>1125</v>
      </c>
      <c r="L387" s="1304"/>
      <c r="M387" s="1309">
        <v>3724</v>
      </c>
      <c r="N387" s="1310">
        <v>2950</v>
      </c>
      <c r="O387" s="1311">
        <f t="shared" si="11"/>
        <v>-774</v>
      </c>
    </row>
    <row r="388" spans="1:15">
      <c r="A388" s="1376">
        <v>388</v>
      </c>
      <c r="B388" s="1286"/>
      <c r="C388" s="1286"/>
      <c r="D388" s="1376"/>
      <c r="E388" s="546"/>
      <c r="F388" s="1354" t="s">
        <v>1070</v>
      </c>
      <c r="G388" s="1308" t="s">
        <v>1305</v>
      </c>
      <c r="H388" s="1354" t="s">
        <v>270</v>
      </c>
      <c r="I388" s="1376"/>
      <c r="J388" s="1296" t="s">
        <v>79</v>
      </c>
      <c r="K388" s="1423" t="s">
        <v>1308</v>
      </c>
      <c r="L388" s="1304"/>
      <c r="M388" s="1309">
        <v>16576</v>
      </c>
      <c r="N388" s="1310">
        <v>18578</v>
      </c>
      <c r="O388" s="1311">
        <f t="shared" si="11"/>
        <v>2002</v>
      </c>
    </row>
    <row r="389" spans="1:15">
      <c r="A389" s="1376">
        <v>389</v>
      </c>
      <c r="B389" s="1286"/>
      <c r="C389" s="1286"/>
      <c r="D389" s="1376"/>
      <c r="E389" s="546"/>
      <c r="F389" s="1354" t="s">
        <v>1070</v>
      </c>
      <c r="G389" s="1308" t="s">
        <v>1305</v>
      </c>
      <c r="H389" s="1354" t="s">
        <v>270</v>
      </c>
      <c r="I389" s="1376"/>
      <c r="J389" s="1296" t="s">
        <v>79</v>
      </c>
      <c r="K389" s="1423" t="s">
        <v>1126</v>
      </c>
      <c r="L389" s="1304"/>
      <c r="M389" s="1309" t="s">
        <v>1381</v>
      </c>
      <c r="N389" s="1310" t="s">
        <v>1381</v>
      </c>
      <c r="O389" s="1311" t="str">
        <f t="shared" si="11"/>
        <v xml:space="preserve">- </v>
      </c>
    </row>
    <row r="390" spans="1:15">
      <c r="A390" s="1376">
        <v>390</v>
      </c>
      <c r="B390" s="1286"/>
      <c r="C390" s="1286"/>
      <c r="D390" s="1376"/>
      <c r="E390" s="546"/>
      <c r="F390" s="1354" t="s">
        <v>1070</v>
      </c>
      <c r="G390" s="1308" t="s">
        <v>1305</v>
      </c>
      <c r="H390" s="1354" t="s">
        <v>270</v>
      </c>
      <c r="I390" s="1376"/>
      <c r="J390" s="1296" t="s">
        <v>79</v>
      </c>
      <c r="K390" s="1423" t="s">
        <v>1128</v>
      </c>
      <c r="L390" s="1304"/>
      <c r="M390" s="1309">
        <v>3924</v>
      </c>
      <c r="N390" s="1310">
        <v>3088</v>
      </c>
      <c r="O390" s="1311">
        <f t="shared" si="11"/>
        <v>-836</v>
      </c>
    </row>
    <row r="391" spans="1:15">
      <c r="A391" s="1376">
        <v>391</v>
      </c>
      <c r="B391" s="1286"/>
      <c r="C391" s="1286"/>
      <c r="D391" s="1376"/>
      <c r="E391" s="546"/>
      <c r="F391" s="1354" t="s">
        <v>1070</v>
      </c>
      <c r="G391" s="1308" t="s">
        <v>1305</v>
      </c>
      <c r="H391" s="1354" t="s">
        <v>270</v>
      </c>
      <c r="I391" s="1376"/>
      <c r="J391" s="1296" t="s">
        <v>79</v>
      </c>
      <c r="K391" s="1423" t="s">
        <v>1130</v>
      </c>
      <c r="L391" s="1304"/>
      <c r="M391" s="1309">
        <v>25771</v>
      </c>
      <c r="N391" s="1310">
        <v>31822</v>
      </c>
      <c r="O391" s="1311">
        <f t="shared" si="11"/>
        <v>6051</v>
      </c>
    </row>
    <row r="392" spans="1:15">
      <c r="A392" s="1376">
        <v>392</v>
      </c>
      <c r="B392" s="1286"/>
      <c r="C392" s="1286"/>
      <c r="D392" s="1376"/>
      <c r="E392" s="546"/>
      <c r="F392" s="1354" t="s">
        <v>1070</v>
      </c>
      <c r="G392" s="1308" t="s">
        <v>1305</v>
      </c>
      <c r="H392" s="1354" t="s">
        <v>270</v>
      </c>
      <c r="I392" s="1376"/>
      <c r="J392" s="1296" t="s">
        <v>79</v>
      </c>
      <c r="K392" s="1423" t="s">
        <v>357</v>
      </c>
      <c r="L392" s="1304"/>
      <c r="M392" s="1309">
        <v>-35246</v>
      </c>
      <c r="N392" s="1310">
        <v>-32260</v>
      </c>
      <c r="O392" s="1311">
        <f t="shared" si="11"/>
        <v>2986</v>
      </c>
    </row>
    <row r="393" spans="1:15">
      <c r="A393" s="1376">
        <v>393</v>
      </c>
      <c r="B393" s="1286"/>
      <c r="C393" s="1286"/>
      <c r="D393" s="1376"/>
      <c r="E393" s="546"/>
      <c r="F393" s="1354" t="s">
        <v>1070</v>
      </c>
      <c r="G393" s="1308" t="s">
        <v>1305</v>
      </c>
      <c r="H393" s="1354" t="s">
        <v>270</v>
      </c>
      <c r="I393" s="1376"/>
      <c r="J393" s="1296" t="s">
        <v>79</v>
      </c>
      <c r="K393" s="1424" t="s">
        <v>1133</v>
      </c>
      <c r="L393" s="1304"/>
      <c r="M393" s="1318" t="s">
        <v>1381</v>
      </c>
      <c r="N393" s="1319" t="s">
        <v>1381</v>
      </c>
      <c r="O393" s="1320" t="str">
        <f t="shared" si="11"/>
        <v xml:space="preserve">- </v>
      </c>
    </row>
    <row r="394" spans="1:15">
      <c r="A394" s="1376">
        <v>394</v>
      </c>
      <c r="B394" s="1286"/>
      <c r="C394" s="1286"/>
      <c r="D394" s="1376"/>
      <c r="E394" s="546"/>
      <c r="F394" s="1354" t="s">
        <v>1070</v>
      </c>
      <c r="G394" s="1308" t="s">
        <v>1305</v>
      </c>
      <c r="H394" s="1354" t="s">
        <v>270</v>
      </c>
      <c r="I394" s="1376"/>
      <c r="J394" s="1296" t="s">
        <v>79</v>
      </c>
      <c r="K394" s="1431" t="s">
        <v>1134</v>
      </c>
      <c r="L394" s="1304"/>
      <c r="M394" s="1322">
        <v>19104764</v>
      </c>
      <c r="N394" s="1323">
        <v>19787882</v>
      </c>
      <c r="O394" s="1324">
        <f t="shared" si="11"/>
        <v>683118</v>
      </c>
    </row>
    <row r="395" spans="1:15">
      <c r="A395" s="1376">
        <v>395</v>
      </c>
      <c r="B395" s="1286"/>
      <c r="C395" s="1286"/>
      <c r="D395" s="1376"/>
      <c r="E395" s="546"/>
      <c r="F395" s="1354" t="s">
        <v>1070</v>
      </c>
      <c r="G395" s="1308" t="s">
        <v>1305</v>
      </c>
      <c r="H395" s="1354" t="s">
        <v>270</v>
      </c>
      <c r="I395" s="1376"/>
      <c r="J395" s="1296" t="s">
        <v>79</v>
      </c>
      <c r="K395" s="1432" t="s">
        <v>1135</v>
      </c>
      <c r="L395" s="1304"/>
      <c r="M395" s="1304" t="s">
        <v>79</v>
      </c>
      <c r="N395" s="1304" t="s">
        <v>79</v>
      </c>
      <c r="O395" s="1313" t="str">
        <f t="shared" si="11"/>
        <v xml:space="preserve">- </v>
      </c>
    </row>
    <row r="396" spans="1:15">
      <c r="A396" s="1376">
        <v>396</v>
      </c>
      <c r="B396" s="1286"/>
      <c r="C396" s="1286"/>
      <c r="D396" s="1376"/>
      <c r="E396" s="546"/>
      <c r="F396" s="1354" t="s">
        <v>1070</v>
      </c>
      <c r="G396" s="1308" t="s">
        <v>1305</v>
      </c>
      <c r="H396" s="1354" t="s">
        <v>270</v>
      </c>
      <c r="I396" s="1376"/>
      <c r="J396" s="1296" t="s">
        <v>79</v>
      </c>
      <c r="K396" s="1433" t="s">
        <v>823</v>
      </c>
      <c r="L396" s="1304"/>
      <c r="M396" s="1371">
        <v>14771202</v>
      </c>
      <c r="N396" s="1372">
        <v>15408192</v>
      </c>
      <c r="O396" s="1373">
        <f t="shared" si="11"/>
        <v>636990</v>
      </c>
    </row>
    <row r="397" spans="1:15">
      <c r="A397" s="1376">
        <v>397</v>
      </c>
      <c r="B397" s="1286"/>
      <c r="C397" s="1286"/>
      <c r="D397" s="1376"/>
      <c r="E397" s="546"/>
      <c r="F397" s="1354" t="s">
        <v>1070</v>
      </c>
      <c r="G397" s="1308" t="s">
        <v>1305</v>
      </c>
      <c r="H397" s="1354" t="s">
        <v>270</v>
      </c>
      <c r="I397" s="1376"/>
      <c r="J397" s="1296" t="s">
        <v>79</v>
      </c>
      <c r="K397" s="1434" t="s">
        <v>824</v>
      </c>
      <c r="L397" s="1304"/>
      <c r="M397" s="1309">
        <v>552959</v>
      </c>
      <c r="N397" s="1310">
        <v>495748</v>
      </c>
      <c r="O397" s="1311">
        <f t="shared" si="11"/>
        <v>-57211</v>
      </c>
    </row>
    <row r="398" spans="1:15">
      <c r="A398" s="1376">
        <v>398</v>
      </c>
      <c r="B398" s="1286"/>
      <c r="C398" s="1286"/>
      <c r="D398" s="1376"/>
      <c r="E398" s="546"/>
      <c r="F398" s="1354" t="s">
        <v>1070</v>
      </c>
      <c r="G398" s="1308" t="s">
        <v>1305</v>
      </c>
      <c r="H398" s="1354" t="s">
        <v>270</v>
      </c>
      <c r="I398" s="1376"/>
      <c r="J398" s="1296" t="s">
        <v>79</v>
      </c>
      <c r="K398" s="1434" t="s">
        <v>567</v>
      </c>
      <c r="L398" s="1304"/>
      <c r="M398" s="1309" t="s">
        <v>1381</v>
      </c>
      <c r="N398" s="1310" t="s">
        <v>1381</v>
      </c>
      <c r="O398" s="1311" t="str">
        <f t="shared" si="11"/>
        <v xml:space="preserve">- </v>
      </c>
    </row>
    <row r="399" spans="1:15">
      <c r="A399" s="1376">
        <v>399</v>
      </c>
      <c r="B399" s="1286"/>
      <c r="C399" s="1286"/>
      <c r="D399" s="1376"/>
      <c r="E399" s="546"/>
      <c r="F399" s="1354" t="s">
        <v>1070</v>
      </c>
      <c r="G399" s="1308" t="s">
        <v>1305</v>
      </c>
      <c r="H399" s="1354" t="s">
        <v>270</v>
      </c>
      <c r="I399" s="1376"/>
      <c r="J399" s="1296" t="s">
        <v>79</v>
      </c>
      <c r="K399" s="1434" t="s">
        <v>825</v>
      </c>
      <c r="L399" s="1304"/>
      <c r="M399" s="1309">
        <v>681777</v>
      </c>
      <c r="N399" s="1310">
        <v>810859</v>
      </c>
      <c r="O399" s="1311">
        <f t="shared" si="11"/>
        <v>129082</v>
      </c>
    </row>
    <row r="400" spans="1:15">
      <c r="A400" s="1376">
        <v>400</v>
      </c>
      <c r="B400" s="1286"/>
      <c r="C400" s="1286"/>
      <c r="D400" s="1376"/>
      <c r="E400" s="546"/>
      <c r="F400" s="1354" t="s">
        <v>1070</v>
      </c>
      <c r="G400" s="1308" t="s">
        <v>1305</v>
      </c>
      <c r="H400" s="1354" t="s">
        <v>270</v>
      </c>
      <c r="I400" s="1376"/>
      <c r="J400" s="1296" t="s">
        <v>79</v>
      </c>
      <c r="K400" s="1434" t="s">
        <v>826</v>
      </c>
      <c r="L400" s="1304"/>
      <c r="M400" s="1309">
        <v>13945</v>
      </c>
      <c r="N400" s="1310">
        <v>17160</v>
      </c>
      <c r="O400" s="1311">
        <f t="shared" si="11"/>
        <v>3215</v>
      </c>
    </row>
    <row r="401" spans="1:15">
      <c r="A401" s="1376">
        <v>401</v>
      </c>
      <c r="B401" s="1286"/>
      <c r="C401" s="1286"/>
      <c r="D401" s="1376"/>
      <c r="E401" s="546"/>
      <c r="F401" s="1354" t="s">
        <v>1070</v>
      </c>
      <c r="G401" s="1308" t="s">
        <v>1305</v>
      </c>
      <c r="H401" s="1354" t="s">
        <v>270</v>
      </c>
      <c r="I401" s="1376"/>
      <c r="J401" s="1296" t="s">
        <v>79</v>
      </c>
      <c r="K401" s="1434" t="s">
        <v>781</v>
      </c>
      <c r="L401" s="1304"/>
      <c r="M401" s="1309">
        <v>262547</v>
      </c>
      <c r="N401" s="1310">
        <v>337074</v>
      </c>
      <c r="O401" s="1311">
        <f t="shared" si="11"/>
        <v>74527</v>
      </c>
    </row>
    <row r="402" spans="1:15">
      <c r="A402" s="1376">
        <v>402</v>
      </c>
      <c r="B402" s="1286"/>
      <c r="C402" s="1286"/>
      <c r="D402" s="1376"/>
      <c r="E402" s="546"/>
      <c r="F402" s="1354" t="s">
        <v>1070</v>
      </c>
      <c r="G402" s="1308" t="s">
        <v>1305</v>
      </c>
      <c r="H402" s="1354" t="s">
        <v>270</v>
      </c>
      <c r="I402" s="1376"/>
      <c r="J402" s="1296" t="s">
        <v>79</v>
      </c>
      <c r="K402" s="1434" t="s">
        <v>1149</v>
      </c>
      <c r="L402" s="1304"/>
      <c r="M402" s="1309" t="s">
        <v>1381</v>
      </c>
      <c r="N402" s="1310" t="s">
        <v>1381</v>
      </c>
      <c r="O402" s="1311" t="str">
        <f t="shared" si="11"/>
        <v xml:space="preserve">- </v>
      </c>
    </row>
    <row r="403" spans="1:15">
      <c r="A403" s="1376">
        <v>403</v>
      </c>
      <c r="B403" s="1286"/>
      <c r="C403" s="1286"/>
      <c r="D403" s="1376"/>
      <c r="E403" s="546"/>
      <c r="F403" s="1354" t="s">
        <v>1070</v>
      </c>
      <c r="G403" s="1308" t="s">
        <v>1305</v>
      </c>
      <c r="H403" s="1354" t="s">
        <v>270</v>
      </c>
      <c r="I403" s="1376"/>
      <c r="J403" s="1296" t="s">
        <v>79</v>
      </c>
      <c r="K403" s="1434" t="s">
        <v>828</v>
      </c>
      <c r="L403" s="1304"/>
      <c r="M403" s="1309">
        <v>10448</v>
      </c>
      <c r="N403" s="1310">
        <v>18618</v>
      </c>
      <c r="O403" s="1311">
        <f t="shared" si="11"/>
        <v>8170</v>
      </c>
    </row>
    <row r="404" spans="1:15">
      <c r="A404" s="1376">
        <v>404</v>
      </c>
      <c r="B404" s="1286"/>
      <c r="C404" s="1286"/>
      <c r="D404" s="1376"/>
      <c r="E404" s="546"/>
      <c r="F404" s="1354" t="s">
        <v>1070</v>
      </c>
      <c r="G404" s="1308" t="s">
        <v>1305</v>
      </c>
      <c r="H404" s="1354" t="s">
        <v>270</v>
      </c>
      <c r="I404" s="1376"/>
      <c r="J404" s="1296" t="s">
        <v>79</v>
      </c>
      <c r="K404" s="1434" t="s">
        <v>830</v>
      </c>
      <c r="L404" s="1304"/>
      <c r="M404" s="1309">
        <v>1336732</v>
      </c>
      <c r="N404" s="1310">
        <v>1206808</v>
      </c>
      <c r="O404" s="1311">
        <f t="shared" si="11"/>
        <v>-129924</v>
      </c>
    </row>
    <row r="405" spans="1:15">
      <c r="A405" s="1376">
        <v>405</v>
      </c>
      <c r="B405" s="1286"/>
      <c r="C405" s="1286"/>
      <c r="D405" s="1376"/>
      <c r="E405" s="546"/>
      <c r="F405" s="1354" t="s">
        <v>1070</v>
      </c>
      <c r="G405" s="1308" t="s">
        <v>1305</v>
      </c>
      <c r="H405" s="1354" t="s">
        <v>270</v>
      </c>
      <c r="I405" s="1376"/>
      <c r="J405" s="1296" t="s">
        <v>79</v>
      </c>
      <c r="K405" s="1434" t="s">
        <v>1156</v>
      </c>
      <c r="L405" s="1304"/>
      <c r="M405" s="1309" t="s">
        <v>1381</v>
      </c>
      <c r="N405" s="1310" t="s">
        <v>1381</v>
      </c>
      <c r="O405" s="1311" t="str">
        <f t="shared" si="11"/>
        <v xml:space="preserve">- </v>
      </c>
    </row>
    <row r="406" spans="1:15">
      <c r="A406" s="1376">
        <v>406</v>
      </c>
      <c r="B406" s="1286"/>
      <c r="C406" s="1286"/>
      <c r="D406" s="1376"/>
      <c r="E406" s="546"/>
      <c r="F406" s="1354" t="s">
        <v>1070</v>
      </c>
      <c r="G406" s="1308" t="s">
        <v>1305</v>
      </c>
      <c r="H406" s="1354" t="s">
        <v>270</v>
      </c>
      <c r="I406" s="1376"/>
      <c r="J406" s="1296" t="s">
        <v>79</v>
      </c>
      <c r="K406" s="1434" t="s">
        <v>767</v>
      </c>
      <c r="L406" s="1304"/>
      <c r="M406" s="1309">
        <v>576</v>
      </c>
      <c r="N406" s="1310">
        <v>724</v>
      </c>
      <c r="O406" s="1311">
        <f t="shared" si="11"/>
        <v>148</v>
      </c>
    </row>
    <row r="407" spans="1:15">
      <c r="A407" s="1376">
        <v>407</v>
      </c>
      <c r="B407" s="1286"/>
      <c r="C407" s="1286"/>
      <c r="D407" s="1376"/>
      <c r="E407" s="546"/>
      <c r="F407" s="1354" t="s">
        <v>1070</v>
      </c>
      <c r="G407" s="1308" t="s">
        <v>1305</v>
      </c>
      <c r="H407" s="1354" t="s">
        <v>270</v>
      </c>
      <c r="I407" s="1376"/>
      <c r="J407" s="1296" t="s">
        <v>79</v>
      </c>
      <c r="K407" s="1434" t="s">
        <v>570</v>
      </c>
      <c r="L407" s="1304"/>
      <c r="M407" s="1309" t="s">
        <v>1381</v>
      </c>
      <c r="N407" s="1310" t="s">
        <v>1381</v>
      </c>
      <c r="O407" s="1311" t="str">
        <f t="shared" si="11"/>
        <v xml:space="preserve">- </v>
      </c>
    </row>
    <row r="408" spans="1:15">
      <c r="A408" s="1376">
        <v>408</v>
      </c>
      <c r="B408" s="1286"/>
      <c r="C408" s="1286"/>
      <c r="D408" s="1376"/>
      <c r="E408" s="546"/>
      <c r="F408" s="1354" t="s">
        <v>1070</v>
      </c>
      <c r="G408" s="1308" t="s">
        <v>1305</v>
      </c>
      <c r="H408" s="1354" t="s">
        <v>270</v>
      </c>
      <c r="I408" s="1376"/>
      <c r="J408" s="1296" t="s">
        <v>79</v>
      </c>
      <c r="K408" s="1434" t="s">
        <v>571</v>
      </c>
      <c r="L408" s="1304"/>
      <c r="M408" s="1309">
        <v>103331</v>
      </c>
      <c r="N408" s="1310">
        <v>110038</v>
      </c>
      <c r="O408" s="1311">
        <f t="shared" si="11"/>
        <v>6707</v>
      </c>
    </row>
    <row r="409" spans="1:15">
      <c r="A409" s="1376">
        <v>409</v>
      </c>
      <c r="B409" s="1286"/>
      <c r="C409" s="1286"/>
      <c r="D409" s="1376"/>
      <c r="E409" s="546"/>
      <c r="F409" s="1354" t="s">
        <v>1070</v>
      </c>
      <c r="G409" s="1308" t="s">
        <v>1305</v>
      </c>
      <c r="H409" s="1354" t="s">
        <v>270</v>
      </c>
      <c r="I409" s="1376"/>
      <c r="J409" s="1296" t="s">
        <v>79</v>
      </c>
      <c r="K409" s="1434" t="s">
        <v>783</v>
      </c>
      <c r="L409" s="1304"/>
      <c r="M409" s="1309" t="s">
        <v>1381</v>
      </c>
      <c r="N409" s="1310" t="s">
        <v>1381</v>
      </c>
      <c r="O409" s="1311" t="str">
        <f t="shared" si="11"/>
        <v xml:space="preserve">- </v>
      </c>
    </row>
    <row r="410" spans="1:15">
      <c r="A410" s="1376">
        <v>410</v>
      </c>
      <c r="B410" s="1286"/>
      <c r="C410" s="1286"/>
      <c r="D410" s="1376"/>
      <c r="E410" s="546"/>
      <c r="F410" s="1354" t="s">
        <v>1070</v>
      </c>
      <c r="G410" s="1308" t="s">
        <v>1305</v>
      </c>
      <c r="H410" s="1354" t="s">
        <v>270</v>
      </c>
      <c r="I410" s="1376"/>
      <c r="J410" s="1296" t="s">
        <v>79</v>
      </c>
      <c r="K410" s="1434" t="s">
        <v>831</v>
      </c>
      <c r="L410" s="1304"/>
      <c r="M410" s="1309">
        <v>8883</v>
      </c>
      <c r="N410" s="1310">
        <v>13439</v>
      </c>
      <c r="O410" s="1311">
        <f t="shared" si="11"/>
        <v>4556</v>
      </c>
    </row>
    <row r="411" spans="1:15">
      <c r="A411" s="1376">
        <v>411</v>
      </c>
      <c r="B411" s="1286"/>
      <c r="C411" s="1286"/>
      <c r="D411" s="1376"/>
      <c r="E411" s="546"/>
      <c r="F411" s="1354" t="s">
        <v>1070</v>
      </c>
      <c r="G411" s="1308" t="s">
        <v>1305</v>
      </c>
      <c r="H411" s="1354" t="s">
        <v>270</v>
      </c>
      <c r="I411" s="1376"/>
      <c r="J411" s="1296" t="s">
        <v>79</v>
      </c>
      <c r="K411" s="1434" t="s">
        <v>1104</v>
      </c>
      <c r="L411" s="1304"/>
      <c r="M411" s="1309" t="s">
        <v>1381</v>
      </c>
      <c r="N411" s="1310" t="s">
        <v>1381</v>
      </c>
      <c r="O411" s="1311" t="str">
        <f t="shared" si="11"/>
        <v xml:space="preserve">- </v>
      </c>
    </row>
    <row r="412" spans="1:15">
      <c r="A412" s="1376">
        <v>412</v>
      </c>
      <c r="B412" s="1286"/>
      <c r="C412" s="1286"/>
      <c r="D412" s="1376"/>
      <c r="E412" s="546"/>
      <c r="F412" s="1354" t="s">
        <v>1070</v>
      </c>
      <c r="G412" s="1308" t="s">
        <v>1305</v>
      </c>
      <c r="H412" s="1354" t="s">
        <v>270</v>
      </c>
      <c r="I412" s="1376"/>
      <c r="J412" s="1296" t="s">
        <v>79</v>
      </c>
      <c r="K412" s="1434" t="s">
        <v>832</v>
      </c>
      <c r="L412" s="1304"/>
      <c r="M412" s="1309" t="s">
        <v>1381</v>
      </c>
      <c r="N412" s="1310" t="s">
        <v>1381</v>
      </c>
      <c r="O412" s="1311" t="str">
        <f t="shared" si="11"/>
        <v xml:space="preserve">- </v>
      </c>
    </row>
    <row r="413" spans="1:15">
      <c r="A413" s="1376">
        <v>413</v>
      </c>
      <c r="B413" s="1286"/>
      <c r="C413" s="1286"/>
      <c r="D413" s="1376"/>
      <c r="E413" s="546"/>
      <c r="F413" s="1354" t="s">
        <v>1070</v>
      </c>
      <c r="G413" s="1308" t="s">
        <v>1305</v>
      </c>
      <c r="H413" s="1354" t="s">
        <v>270</v>
      </c>
      <c r="I413" s="1376"/>
      <c r="J413" s="1296" t="s">
        <v>79</v>
      </c>
      <c r="K413" s="1434" t="s">
        <v>1309</v>
      </c>
      <c r="L413" s="1304"/>
      <c r="M413" s="1309" t="s">
        <v>1381</v>
      </c>
      <c r="N413" s="1310" t="s">
        <v>1381</v>
      </c>
      <c r="O413" s="1311" t="str">
        <f t="shared" si="11"/>
        <v xml:space="preserve">- </v>
      </c>
    </row>
    <row r="414" spans="1:15" ht="14.25">
      <c r="A414" s="1376">
        <v>414</v>
      </c>
      <c r="B414" s="1286"/>
      <c r="C414" s="1286"/>
      <c r="D414" s="1376"/>
      <c r="E414" s="1403"/>
      <c r="F414" s="1354" t="s">
        <v>1070</v>
      </c>
      <c r="G414" s="1308" t="s">
        <v>1305</v>
      </c>
      <c r="H414" s="1354" t="s">
        <v>270</v>
      </c>
      <c r="I414" s="1376"/>
      <c r="J414" s="1296" t="s">
        <v>79</v>
      </c>
      <c r="K414" s="1434" t="s">
        <v>833</v>
      </c>
      <c r="L414" s="1304"/>
      <c r="M414" s="1309">
        <v>233541</v>
      </c>
      <c r="N414" s="1310">
        <v>237725</v>
      </c>
      <c r="O414" s="1311">
        <f t="shared" si="11"/>
        <v>4184</v>
      </c>
    </row>
    <row r="415" spans="1:15">
      <c r="A415" s="1376">
        <v>415</v>
      </c>
      <c r="B415" s="1286"/>
      <c r="C415" s="1286"/>
      <c r="D415" s="1376"/>
      <c r="E415" s="929"/>
      <c r="F415" s="1308" t="s">
        <v>1167</v>
      </c>
      <c r="G415" s="1354" t="s">
        <v>1305</v>
      </c>
      <c r="H415" s="1354" t="s">
        <v>270</v>
      </c>
      <c r="I415" s="1376"/>
      <c r="J415" s="1296" t="s">
        <v>79</v>
      </c>
      <c r="K415" s="1435" t="s">
        <v>1310</v>
      </c>
      <c r="L415" s="1304"/>
      <c r="M415" s="1309">
        <v>2950</v>
      </c>
      <c r="N415" s="1310">
        <v>6408</v>
      </c>
      <c r="O415" s="1311">
        <f t="shared" si="11"/>
        <v>3458</v>
      </c>
    </row>
    <row r="416" spans="1:15">
      <c r="A416" s="1376">
        <v>416</v>
      </c>
      <c r="B416" s="1286"/>
      <c r="C416" s="1286"/>
      <c r="D416" s="1376"/>
      <c r="E416" s="929"/>
      <c r="F416" s="1354" t="s">
        <v>1070</v>
      </c>
      <c r="G416" s="1308" t="s">
        <v>1305</v>
      </c>
      <c r="H416" s="1354" t="s">
        <v>270</v>
      </c>
      <c r="I416" s="1376"/>
      <c r="J416" s="1296" t="s">
        <v>79</v>
      </c>
      <c r="K416" s="1436" t="s">
        <v>1172</v>
      </c>
      <c r="L416" s="1304"/>
      <c r="M416" s="1309" t="s">
        <v>1381</v>
      </c>
      <c r="N416" s="1310" t="s">
        <v>1381</v>
      </c>
      <c r="O416" s="1311" t="str">
        <f t="shared" si="11"/>
        <v xml:space="preserve">- </v>
      </c>
    </row>
    <row r="417" spans="1:15">
      <c r="A417" s="1376">
        <v>417</v>
      </c>
      <c r="B417" s="1286"/>
      <c r="C417" s="1286"/>
      <c r="D417" s="1376"/>
      <c r="E417" s="929"/>
      <c r="F417" s="1354" t="s">
        <v>1070</v>
      </c>
      <c r="G417" s="1308" t="s">
        <v>1305</v>
      </c>
      <c r="H417" s="1354" t="s">
        <v>270</v>
      </c>
      <c r="I417" s="1376"/>
      <c r="J417" s="1296" t="s">
        <v>79</v>
      </c>
      <c r="K417" s="1436" t="s">
        <v>1173</v>
      </c>
      <c r="L417" s="1304"/>
      <c r="M417" s="1309" t="s">
        <v>1381</v>
      </c>
      <c r="N417" s="1310" t="s">
        <v>1381</v>
      </c>
      <c r="O417" s="1311" t="str">
        <f t="shared" si="11"/>
        <v xml:space="preserve">- </v>
      </c>
    </row>
    <row r="418" spans="1:15">
      <c r="A418" s="1376">
        <v>418</v>
      </c>
      <c r="B418" s="1286"/>
      <c r="C418" s="1286"/>
      <c r="D418" s="1376"/>
      <c r="E418" s="929"/>
      <c r="F418" s="1354" t="s">
        <v>1070</v>
      </c>
      <c r="G418" s="1308" t="s">
        <v>1305</v>
      </c>
      <c r="H418" s="1354" t="s">
        <v>270</v>
      </c>
      <c r="I418" s="1376"/>
      <c r="J418" s="1296" t="s">
        <v>79</v>
      </c>
      <c r="K418" s="1436" t="s">
        <v>1174</v>
      </c>
      <c r="L418" s="1304"/>
      <c r="M418" s="1309" t="s">
        <v>1381</v>
      </c>
      <c r="N418" s="1310" t="s">
        <v>1381</v>
      </c>
      <c r="O418" s="1311" t="str">
        <f t="shared" si="11"/>
        <v xml:space="preserve">- </v>
      </c>
    </row>
    <row r="419" spans="1:15">
      <c r="A419" s="1376">
        <v>419</v>
      </c>
      <c r="B419" s="1286"/>
      <c r="C419" s="1286"/>
      <c r="D419" s="1376"/>
      <c r="E419" s="929"/>
      <c r="F419" s="1354" t="s">
        <v>1070</v>
      </c>
      <c r="G419" s="1308" t="s">
        <v>1305</v>
      </c>
      <c r="H419" s="1354" t="s">
        <v>270</v>
      </c>
      <c r="I419" s="1376"/>
      <c r="J419" s="1296" t="s">
        <v>79</v>
      </c>
      <c r="K419" s="1436" t="s">
        <v>1175</v>
      </c>
      <c r="L419" s="1304"/>
      <c r="M419" s="1309">
        <v>152</v>
      </c>
      <c r="N419" s="1310">
        <v>160</v>
      </c>
      <c r="O419" s="1311">
        <f t="shared" ref="O419:O421" si="12">IF(SUM(N419)-SUM(M419)=0,"- ",SUM(N419)-SUM(M419))</f>
        <v>8</v>
      </c>
    </row>
    <row r="420" spans="1:15">
      <c r="A420" s="1376">
        <v>420</v>
      </c>
      <c r="B420" s="1286"/>
      <c r="C420" s="1286"/>
      <c r="D420" s="1376"/>
      <c r="E420" s="929"/>
      <c r="F420" s="1354" t="s">
        <v>1070</v>
      </c>
      <c r="G420" s="1308" t="s">
        <v>1305</v>
      </c>
      <c r="H420" s="1354" t="s">
        <v>270</v>
      </c>
      <c r="I420" s="1376"/>
      <c r="J420" s="1296" t="s">
        <v>79</v>
      </c>
      <c r="K420" s="1436" t="s">
        <v>1311</v>
      </c>
      <c r="L420" s="1304"/>
      <c r="M420" s="1309">
        <v>732</v>
      </c>
      <c r="N420" s="1310">
        <v>4476</v>
      </c>
      <c r="O420" s="1311">
        <f t="shared" si="12"/>
        <v>3744</v>
      </c>
    </row>
    <row r="421" spans="1:15">
      <c r="A421" s="1376">
        <v>421</v>
      </c>
      <c r="B421" s="1286"/>
      <c r="C421" s="1286"/>
      <c r="D421" s="1376"/>
      <c r="E421" s="929"/>
      <c r="F421" s="1354" t="s">
        <v>1070</v>
      </c>
      <c r="G421" s="1308" t="s">
        <v>1305</v>
      </c>
      <c r="H421" s="1354" t="s">
        <v>270</v>
      </c>
      <c r="I421" s="1376"/>
      <c r="J421" s="1296" t="s">
        <v>79</v>
      </c>
      <c r="K421" s="1437" t="s">
        <v>1312</v>
      </c>
      <c r="L421" s="1304"/>
      <c r="M421" s="1309">
        <v>2066</v>
      </c>
      <c r="N421" s="1310">
        <v>1772</v>
      </c>
      <c r="O421" s="1311">
        <f t="shared" si="12"/>
        <v>-294</v>
      </c>
    </row>
    <row r="422" spans="1:15">
      <c r="A422" s="1376">
        <v>422</v>
      </c>
      <c r="B422" s="1286"/>
      <c r="C422" s="1286"/>
      <c r="D422" s="1376"/>
      <c r="E422" s="929"/>
      <c r="F422" s="1354" t="s">
        <v>1070</v>
      </c>
      <c r="G422" s="1308" t="s">
        <v>1305</v>
      </c>
      <c r="H422" s="1354" t="s">
        <v>270</v>
      </c>
      <c r="I422" s="1376"/>
      <c r="J422" s="1296" t="s">
        <v>79</v>
      </c>
      <c r="K422" s="1356" t="s">
        <v>1169</v>
      </c>
      <c r="L422" s="1304"/>
      <c r="M422" s="1357" t="s">
        <v>1176</v>
      </c>
      <c r="N422" s="1358" t="s">
        <v>1176</v>
      </c>
      <c r="O422" s="1359"/>
    </row>
    <row r="423" spans="1:15">
      <c r="A423" s="1376">
        <v>423</v>
      </c>
      <c r="B423" s="1286"/>
      <c r="C423" s="1286"/>
      <c r="D423" s="1376"/>
      <c r="E423" s="929"/>
      <c r="F423" s="1354" t="s">
        <v>1070</v>
      </c>
      <c r="G423" s="1308" t="s">
        <v>1305</v>
      </c>
      <c r="H423" s="1354" t="s">
        <v>270</v>
      </c>
      <c r="I423" s="1376"/>
      <c r="J423" s="1296" t="s">
        <v>79</v>
      </c>
      <c r="K423" s="1356" t="s">
        <v>79</v>
      </c>
      <c r="L423" s="1304"/>
      <c r="M423" s="1360">
        <v>1296</v>
      </c>
      <c r="N423" s="1310">
        <v>910</v>
      </c>
      <c r="O423" s="1361"/>
    </row>
    <row r="424" spans="1:15">
      <c r="A424" s="1376">
        <v>424</v>
      </c>
      <c r="B424" s="1286"/>
      <c r="C424" s="1286"/>
      <c r="D424" s="1376"/>
      <c r="E424" s="929"/>
      <c r="F424" s="1354" t="s">
        <v>1070</v>
      </c>
      <c r="G424" s="1308" t="s">
        <v>1305</v>
      </c>
      <c r="H424" s="1354" t="s">
        <v>270</v>
      </c>
      <c r="I424" s="1376"/>
      <c r="J424" s="1296" t="s">
        <v>79</v>
      </c>
      <c r="K424" s="1356" t="s">
        <v>79</v>
      </c>
      <c r="L424" s="1304"/>
      <c r="M424" s="1357" t="s">
        <v>1177</v>
      </c>
      <c r="N424" s="1358" t="s">
        <v>1177</v>
      </c>
      <c r="O424" s="1359"/>
    </row>
    <row r="425" spans="1:15">
      <c r="A425" s="1376">
        <v>425</v>
      </c>
      <c r="B425" s="1286"/>
      <c r="C425" s="1286"/>
      <c r="D425" s="1376"/>
      <c r="E425" s="929"/>
      <c r="F425" s="1354" t="s">
        <v>1070</v>
      </c>
      <c r="G425" s="1308" t="s">
        <v>1305</v>
      </c>
      <c r="H425" s="1354" t="s">
        <v>270</v>
      </c>
      <c r="I425" s="1376"/>
      <c r="J425" s="1296" t="s">
        <v>79</v>
      </c>
      <c r="K425" s="1356" t="s">
        <v>79</v>
      </c>
      <c r="L425" s="1304"/>
      <c r="M425" s="1360">
        <v>746</v>
      </c>
      <c r="N425" s="1310">
        <v>838</v>
      </c>
      <c r="O425" s="1361"/>
    </row>
    <row r="426" spans="1:15">
      <c r="A426" s="1376">
        <v>426</v>
      </c>
      <c r="B426" s="1286"/>
      <c r="C426" s="1286"/>
      <c r="D426" s="1376"/>
      <c r="E426" s="929"/>
      <c r="F426" s="1354" t="s">
        <v>1070</v>
      </c>
      <c r="G426" s="1308" t="s">
        <v>1305</v>
      </c>
      <c r="H426" s="1354" t="s">
        <v>270</v>
      </c>
      <c r="I426" s="1376"/>
      <c r="J426" s="1296" t="s">
        <v>79</v>
      </c>
      <c r="K426" s="1356" t="s">
        <v>79</v>
      </c>
      <c r="L426" s="1304"/>
      <c r="M426" s="1357" t="s">
        <v>1178</v>
      </c>
      <c r="N426" s="1358" t="s">
        <v>1178</v>
      </c>
      <c r="O426" s="1359"/>
    </row>
    <row r="427" spans="1:15">
      <c r="A427" s="1376">
        <v>427</v>
      </c>
      <c r="B427" s="1286"/>
      <c r="C427" s="1286"/>
      <c r="D427" s="1376"/>
      <c r="E427" s="929"/>
      <c r="F427" s="1354" t="s">
        <v>1070</v>
      </c>
      <c r="G427" s="1308" t="s">
        <v>1305</v>
      </c>
      <c r="H427" s="1354" t="s">
        <v>270</v>
      </c>
      <c r="I427" s="1376"/>
      <c r="J427" s="1296" t="s">
        <v>79</v>
      </c>
      <c r="K427" s="1356" t="s">
        <v>79</v>
      </c>
      <c r="L427" s="1304"/>
      <c r="M427" s="1360">
        <v>24</v>
      </c>
      <c r="N427" s="1310">
        <v>24</v>
      </c>
      <c r="O427" s="1361"/>
    </row>
    <row r="428" spans="1:15">
      <c r="A428" s="1376">
        <v>428</v>
      </c>
      <c r="B428" s="1286"/>
      <c r="C428" s="1286"/>
      <c r="D428" s="1376"/>
      <c r="E428" s="929"/>
      <c r="F428" s="1354" t="s">
        <v>1070</v>
      </c>
      <c r="G428" s="1308" t="s">
        <v>1305</v>
      </c>
      <c r="H428" s="1354" t="s">
        <v>270</v>
      </c>
      <c r="I428" s="1376"/>
      <c r="J428" s="1296" t="s">
        <v>79</v>
      </c>
      <c r="K428" s="1356" t="s">
        <v>79</v>
      </c>
      <c r="L428" s="1304"/>
      <c r="M428" s="1357" t="s">
        <v>1381</v>
      </c>
      <c r="N428" s="1358" t="s">
        <v>1381</v>
      </c>
      <c r="O428" s="1359"/>
    </row>
    <row r="429" spans="1:15">
      <c r="A429" s="1376">
        <v>429</v>
      </c>
      <c r="B429" s="1286"/>
      <c r="C429" s="1286"/>
      <c r="D429" s="1376"/>
      <c r="E429" s="929"/>
      <c r="F429" s="1354" t="s">
        <v>1070</v>
      </c>
      <c r="G429" s="1308" t="s">
        <v>1305</v>
      </c>
      <c r="H429" s="1354" t="s">
        <v>270</v>
      </c>
      <c r="I429" s="1376"/>
      <c r="J429" s="1296" t="s">
        <v>79</v>
      </c>
      <c r="K429" s="1356" t="s">
        <v>79</v>
      </c>
      <c r="L429" s="1304"/>
      <c r="M429" s="1360" t="s">
        <v>1381</v>
      </c>
      <c r="N429" s="1310" t="s">
        <v>1381</v>
      </c>
      <c r="O429" s="1361"/>
    </row>
    <row r="430" spans="1:15">
      <c r="A430" s="1376">
        <v>430</v>
      </c>
      <c r="B430" s="1286"/>
      <c r="C430" s="1286"/>
      <c r="D430" s="1376"/>
      <c r="E430" s="929"/>
      <c r="F430" s="1354" t="s">
        <v>1070</v>
      </c>
      <c r="G430" s="1308" t="s">
        <v>1305</v>
      </c>
      <c r="H430" s="1354" t="s">
        <v>270</v>
      </c>
      <c r="I430" s="1376"/>
      <c r="J430" s="1296" t="s">
        <v>79</v>
      </c>
      <c r="K430" s="1356" t="s">
        <v>79</v>
      </c>
      <c r="L430" s="1304"/>
      <c r="M430" s="1357" t="s">
        <v>1381</v>
      </c>
      <c r="N430" s="1358" t="s">
        <v>1381</v>
      </c>
      <c r="O430" s="1359"/>
    </row>
    <row r="431" spans="1:15">
      <c r="A431" s="1376">
        <v>431</v>
      </c>
      <c r="B431" s="1286"/>
      <c r="C431" s="1286"/>
      <c r="D431" s="1376"/>
      <c r="E431" s="929"/>
      <c r="F431" s="1354" t="s">
        <v>1070</v>
      </c>
      <c r="G431" s="1308" t="s">
        <v>1305</v>
      </c>
      <c r="H431" s="1354" t="s">
        <v>270</v>
      </c>
      <c r="I431" s="1376"/>
      <c r="J431" s="1296" t="s">
        <v>79</v>
      </c>
      <c r="K431" s="1356" t="s">
        <v>79</v>
      </c>
      <c r="L431" s="1304"/>
      <c r="M431" s="1360" t="s">
        <v>1381</v>
      </c>
      <c r="N431" s="1310" t="s">
        <v>1381</v>
      </c>
      <c r="O431" s="1361"/>
    </row>
    <row r="432" spans="1:15">
      <c r="A432" s="1376">
        <v>432</v>
      </c>
      <c r="B432" s="1286"/>
      <c r="C432" s="1286"/>
      <c r="D432" s="1376"/>
      <c r="F432" s="1354" t="s">
        <v>1070</v>
      </c>
      <c r="G432" s="1308" t="s">
        <v>1305</v>
      </c>
      <c r="H432" s="1354" t="s">
        <v>270</v>
      </c>
      <c r="I432" s="1376"/>
      <c r="J432" s="1296" t="s">
        <v>79</v>
      </c>
      <c r="K432" s="1356" t="s">
        <v>79</v>
      </c>
      <c r="L432" s="1304"/>
      <c r="M432" s="1357" t="s">
        <v>1381</v>
      </c>
      <c r="N432" s="1358" t="s">
        <v>1381</v>
      </c>
      <c r="O432" s="1359"/>
    </row>
    <row r="433" spans="1:15">
      <c r="A433" s="1376">
        <v>433</v>
      </c>
      <c r="B433" s="1286"/>
      <c r="C433" s="1286"/>
      <c r="D433" s="1376"/>
      <c r="E433" s="929"/>
      <c r="F433" s="1354" t="s">
        <v>1070</v>
      </c>
      <c r="G433" s="1308" t="s">
        <v>1305</v>
      </c>
      <c r="H433" s="1354" t="s">
        <v>270</v>
      </c>
      <c r="I433" s="1376"/>
      <c r="J433" s="1296" t="s">
        <v>79</v>
      </c>
      <c r="K433" s="1356" t="s">
        <v>79</v>
      </c>
      <c r="L433" s="1304"/>
      <c r="M433" s="1360" t="s">
        <v>1381</v>
      </c>
      <c r="N433" s="1310" t="s">
        <v>1381</v>
      </c>
      <c r="O433" s="1361"/>
    </row>
    <row r="434" spans="1:15">
      <c r="A434" s="1376">
        <v>434</v>
      </c>
      <c r="B434" s="1286"/>
      <c r="C434" s="1286"/>
      <c r="D434" s="1376"/>
      <c r="E434" s="929"/>
      <c r="F434" s="1354" t="s">
        <v>1070</v>
      </c>
      <c r="G434" s="1308" t="s">
        <v>1305</v>
      </c>
      <c r="H434" s="1354" t="s">
        <v>270</v>
      </c>
      <c r="I434" s="1376"/>
      <c r="J434" s="1296" t="s">
        <v>79</v>
      </c>
      <c r="K434" s="1363" t="s">
        <v>1183</v>
      </c>
      <c r="L434" s="1304"/>
      <c r="M434" s="1357" t="s">
        <v>1381</v>
      </c>
      <c r="N434" s="1358" t="s">
        <v>1381</v>
      </c>
      <c r="O434" s="1359"/>
    </row>
    <row r="435" spans="1:15">
      <c r="A435" s="1376">
        <v>435</v>
      </c>
      <c r="B435" s="1286"/>
      <c r="C435" s="1286"/>
      <c r="D435" s="1376"/>
      <c r="E435" s="929"/>
      <c r="F435" s="1354" t="s">
        <v>1070</v>
      </c>
      <c r="G435" s="1308" t="s">
        <v>1305</v>
      </c>
      <c r="H435" s="1354" t="s">
        <v>270</v>
      </c>
      <c r="I435" s="1376"/>
      <c r="J435" s="1296" t="s">
        <v>79</v>
      </c>
      <c r="K435" s="1438" t="s">
        <v>79</v>
      </c>
      <c r="L435" s="1304"/>
      <c r="M435" s="1360" t="s">
        <v>1381</v>
      </c>
      <c r="N435" s="1310" t="s">
        <v>1381</v>
      </c>
      <c r="O435" s="1361"/>
    </row>
    <row r="436" spans="1:15">
      <c r="A436" s="1376">
        <v>436</v>
      </c>
      <c r="B436" s="1286"/>
      <c r="C436" s="1286"/>
      <c r="D436" s="1376"/>
      <c r="E436" s="929"/>
      <c r="F436" s="1354" t="s">
        <v>1070</v>
      </c>
      <c r="G436" s="1308" t="s">
        <v>1305</v>
      </c>
      <c r="H436" s="1354" t="s">
        <v>270</v>
      </c>
      <c r="I436" s="1376"/>
      <c r="J436" s="1296" t="s">
        <v>79</v>
      </c>
      <c r="K436" s="1434" t="s">
        <v>1184</v>
      </c>
      <c r="L436" s="1304"/>
      <c r="M436" s="1309">
        <v>30595</v>
      </c>
      <c r="N436" s="1310">
        <v>21742</v>
      </c>
      <c r="O436" s="1311">
        <f t="shared" ref="O436:O440" si="13">IF(SUM(N436)-SUM(M436)=0,"- ",SUM(N436)-SUM(M436))</f>
        <v>-8853</v>
      </c>
    </row>
    <row r="437" spans="1:15">
      <c r="A437" s="1376">
        <v>437</v>
      </c>
      <c r="B437" s="1286"/>
      <c r="C437" s="1286"/>
      <c r="D437" s="1376"/>
      <c r="E437" s="929"/>
      <c r="F437" s="1354" t="s">
        <v>1070</v>
      </c>
      <c r="G437" s="1308" t="s">
        <v>1305</v>
      </c>
      <c r="H437" s="1354" t="s">
        <v>270</v>
      </c>
      <c r="I437" s="1376"/>
      <c r="J437" s="1296" t="s">
        <v>79</v>
      </c>
      <c r="K437" s="1434" t="s">
        <v>1185</v>
      </c>
      <c r="L437" s="1304"/>
      <c r="M437" s="1309">
        <v>10407</v>
      </c>
      <c r="N437" s="1310">
        <v>10402</v>
      </c>
      <c r="O437" s="1311">
        <f t="shared" si="13"/>
        <v>-5</v>
      </c>
    </row>
    <row r="438" spans="1:15">
      <c r="A438" s="1376">
        <v>438</v>
      </c>
      <c r="B438" s="1286"/>
      <c r="C438" s="1286"/>
      <c r="D438" s="1376"/>
      <c r="E438" s="929"/>
      <c r="F438" s="1354" t="s">
        <v>1070</v>
      </c>
      <c r="G438" s="1308" t="s">
        <v>1305</v>
      </c>
      <c r="H438" s="1354" t="s">
        <v>270</v>
      </c>
      <c r="I438" s="1376"/>
      <c r="J438" s="1296" t="s">
        <v>79</v>
      </c>
      <c r="K438" s="1434" t="s">
        <v>1186</v>
      </c>
      <c r="L438" s="1304"/>
      <c r="M438" s="1309" t="s">
        <v>1381</v>
      </c>
      <c r="N438" s="1310" t="s">
        <v>1381</v>
      </c>
      <c r="O438" s="1311" t="str">
        <f t="shared" si="13"/>
        <v xml:space="preserve">- </v>
      </c>
    </row>
    <row r="439" spans="1:15">
      <c r="A439" s="1376">
        <v>439</v>
      </c>
      <c r="B439" s="1286"/>
      <c r="C439" s="1286"/>
      <c r="D439" s="1376"/>
      <c r="E439" s="929"/>
      <c r="F439" s="1354" t="s">
        <v>1070</v>
      </c>
      <c r="G439" s="1308" t="s">
        <v>1305</v>
      </c>
      <c r="H439" s="1354" t="s">
        <v>270</v>
      </c>
      <c r="I439" s="1376"/>
      <c r="J439" s="1296" t="s">
        <v>79</v>
      </c>
      <c r="K439" s="1439" t="s">
        <v>1187</v>
      </c>
      <c r="L439" s="1304"/>
      <c r="M439" s="1318">
        <v>25771</v>
      </c>
      <c r="N439" s="1319">
        <v>31822</v>
      </c>
      <c r="O439" s="1320">
        <f t="shared" si="13"/>
        <v>6051</v>
      </c>
    </row>
    <row r="440" spans="1:15">
      <c r="A440" s="1376">
        <v>440</v>
      </c>
      <c r="B440" s="1286"/>
      <c r="C440" s="1286"/>
      <c r="D440" s="1376"/>
      <c r="E440" s="929"/>
      <c r="F440" s="1354" t="s">
        <v>1070</v>
      </c>
      <c r="G440" s="1308" t="s">
        <v>1305</v>
      </c>
      <c r="H440" s="1354" t="s">
        <v>270</v>
      </c>
      <c r="I440" s="1376"/>
      <c r="J440" s="1296" t="s">
        <v>79</v>
      </c>
      <c r="K440" s="1440" t="s">
        <v>1188</v>
      </c>
      <c r="L440" s="1304"/>
      <c r="M440" s="1426">
        <v>18045673</v>
      </c>
      <c r="N440" s="1427">
        <v>18726767</v>
      </c>
      <c r="O440" s="1428">
        <f t="shared" si="13"/>
        <v>681094</v>
      </c>
    </row>
    <row r="441" spans="1:15">
      <c r="A441" s="1376">
        <v>441</v>
      </c>
      <c r="B441" s="1286"/>
      <c r="C441" s="1286"/>
      <c r="D441" s="1376"/>
      <c r="E441" s="929"/>
      <c r="F441" s="1354" t="s">
        <v>1070</v>
      </c>
      <c r="G441" s="1308" t="s">
        <v>1305</v>
      </c>
      <c r="H441" s="1354" t="s">
        <v>270</v>
      </c>
      <c r="I441" s="1376"/>
      <c r="J441" s="1296" t="s">
        <v>79</v>
      </c>
      <c r="K441" s="1441" t="s">
        <v>1189</v>
      </c>
      <c r="L441" s="1304"/>
      <c r="M441" s="1304" t="s">
        <v>79</v>
      </c>
      <c r="N441" s="1304" t="s">
        <v>79</v>
      </c>
      <c r="O441" s="1313"/>
    </row>
    <row r="442" spans="1:15">
      <c r="A442" s="1376">
        <v>442</v>
      </c>
      <c r="B442" s="1286"/>
      <c r="C442" s="1286"/>
      <c r="D442" s="1376"/>
      <c r="E442" s="929"/>
      <c r="F442" s="1354" t="s">
        <v>1070</v>
      </c>
      <c r="G442" s="1308" t="s">
        <v>1305</v>
      </c>
      <c r="H442" s="1354" t="s">
        <v>270</v>
      </c>
      <c r="I442" s="1376"/>
      <c r="J442" s="1296" t="s">
        <v>79</v>
      </c>
      <c r="K442" s="1442" t="s">
        <v>69</v>
      </c>
      <c r="L442" s="1304"/>
      <c r="M442" s="1339">
        <v>145069</v>
      </c>
      <c r="N442" s="1340">
        <v>145069</v>
      </c>
      <c r="O442" s="1341" t="str">
        <f t="shared" ref="O442:O463" si="14">IF(SUM(N442)-SUM(M442)=0,"- ",SUM(N442)-SUM(M442))</f>
        <v xml:space="preserve">- </v>
      </c>
    </row>
    <row r="443" spans="1:15">
      <c r="A443" s="1376">
        <v>443</v>
      </c>
      <c r="B443" s="1286"/>
      <c r="C443" s="1286"/>
      <c r="D443" s="1376"/>
      <c r="E443" s="929"/>
      <c r="F443" s="1354" t="s">
        <v>1070</v>
      </c>
      <c r="G443" s="1308" t="s">
        <v>1305</v>
      </c>
      <c r="H443" s="1354" t="s">
        <v>270</v>
      </c>
      <c r="I443" s="1376"/>
      <c r="J443" s="1296" t="s">
        <v>79</v>
      </c>
      <c r="K443" s="1374" t="s">
        <v>1313</v>
      </c>
      <c r="L443" s="1304"/>
      <c r="M443" s="820" t="s">
        <v>1381</v>
      </c>
      <c r="N443" s="1333" t="s">
        <v>1381</v>
      </c>
      <c r="O443" s="1334" t="str">
        <f t="shared" si="14"/>
        <v xml:space="preserve">- </v>
      </c>
    </row>
    <row r="444" spans="1:15">
      <c r="A444" s="1376">
        <v>444</v>
      </c>
      <c r="B444" s="1286"/>
      <c r="C444" s="1286"/>
      <c r="D444" s="1376"/>
      <c r="E444" s="929"/>
      <c r="F444" s="1354" t="s">
        <v>1070</v>
      </c>
      <c r="G444" s="1308" t="s">
        <v>1305</v>
      </c>
      <c r="H444" s="1354" t="s">
        <v>270</v>
      </c>
      <c r="I444" s="1376"/>
      <c r="J444" s="1296" t="s">
        <v>79</v>
      </c>
      <c r="K444" s="1374" t="s">
        <v>1192</v>
      </c>
      <c r="L444" s="1304"/>
      <c r="M444" s="1326" t="s">
        <v>1381</v>
      </c>
      <c r="N444" s="1327" t="s">
        <v>1381</v>
      </c>
      <c r="O444" s="1328" t="str">
        <f t="shared" si="14"/>
        <v xml:space="preserve">- </v>
      </c>
    </row>
    <row r="445" spans="1:15">
      <c r="A445" s="1376">
        <v>445</v>
      </c>
      <c r="B445" s="1286"/>
      <c r="C445" s="1286"/>
      <c r="D445" s="1376"/>
      <c r="E445" s="929"/>
      <c r="F445" s="1354" t="s">
        <v>1070</v>
      </c>
      <c r="G445" s="1308" t="s">
        <v>1305</v>
      </c>
      <c r="H445" s="1354" t="s">
        <v>270</v>
      </c>
      <c r="I445" s="1376"/>
      <c r="J445" s="1296" t="s">
        <v>79</v>
      </c>
      <c r="K445" s="1374" t="s">
        <v>1193</v>
      </c>
      <c r="L445" s="1304"/>
      <c r="M445" s="1326" t="s">
        <v>1381</v>
      </c>
      <c r="N445" s="1327" t="s">
        <v>1381</v>
      </c>
      <c r="O445" s="1328" t="str">
        <f t="shared" si="14"/>
        <v xml:space="preserve">- </v>
      </c>
    </row>
    <row r="446" spans="1:15">
      <c r="A446" s="1376">
        <v>446</v>
      </c>
      <c r="B446" s="1286"/>
      <c r="C446" s="1286"/>
      <c r="D446" s="1376"/>
      <c r="E446" s="929"/>
      <c r="F446" s="1354" t="s">
        <v>1070</v>
      </c>
      <c r="G446" s="1308" t="s">
        <v>1305</v>
      </c>
      <c r="H446" s="1354" t="s">
        <v>270</v>
      </c>
      <c r="I446" s="1376"/>
      <c r="J446" s="1296" t="s">
        <v>79</v>
      </c>
      <c r="K446" s="1374" t="s">
        <v>1194</v>
      </c>
      <c r="L446" s="1304"/>
      <c r="M446" s="1326" t="s">
        <v>1381</v>
      </c>
      <c r="N446" s="1327" t="s">
        <v>1381</v>
      </c>
      <c r="O446" s="1328" t="str">
        <f t="shared" si="14"/>
        <v xml:space="preserve">- </v>
      </c>
    </row>
    <row r="447" spans="1:15">
      <c r="A447" s="1376">
        <v>447</v>
      </c>
      <c r="B447" s="1286"/>
      <c r="C447" s="1286"/>
      <c r="D447" s="1376"/>
      <c r="E447" s="929"/>
      <c r="F447" s="1354" t="s">
        <v>1070</v>
      </c>
      <c r="G447" s="1308" t="s">
        <v>1305</v>
      </c>
      <c r="H447" s="1354" t="s">
        <v>270</v>
      </c>
      <c r="I447" s="1376"/>
      <c r="J447" s="1296" t="s">
        <v>79</v>
      </c>
      <c r="K447" s="1374" t="s">
        <v>70</v>
      </c>
      <c r="L447" s="1304"/>
      <c r="M447" s="820">
        <v>122134</v>
      </c>
      <c r="N447" s="1333">
        <v>122146</v>
      </c>
      <c r="O447" s="1334">
        <f t="shared" si="14"/>
        <v>12</v>
      </c>
    </row>
    <row r="448" spans="1:15">
      <c r="A448" s="1376">
        <v>448</v>
      </c>
      <c r="B448" s="1286"/>
      <c r="C448" s="1286"/>
      <c r="D448" s="1376"/>
      <c r="E448" s="929"/>
      <c r="F448" s="1354" t="s">
        <v>1070</v>
      </c>
      <c r="G448" s="1308" t="s">
        <v>1305</v>
      </c>
      <c r="H448" s="1354" t="s">
        <v>270</v>
      </c>
      <c r="I448" s="1376"/>
      <c r="J448" s="1296" t="s">
        <v>79</v>
      </c>
      <c r="K448" s="1374" t="s">
        <v>71</v>
      </c>
      <c r="L448" s="1304"/>
      <c r="M448" s="820">
        <v>714455</v>
      </c>
      <c r="N448" s="1333">
        <v>755517</v>
      </c>
      <c r="O448" s="1334">
        <f t="shared" si="14"/>
        <v>41062</v>
      </c>
    </row>
    <row r="449" spans="1:15">
      <c r="A449" s="1376">
        <v>449</v>
      </c>
      <c r="B449" s="1286"/>
      <c r="C449" s="1286"/>
      <c r="D449" s="1376"/>
      <c r="E449" s="929"/>
      <c r="F449" s="1354" t="s">
        <v>1070</v>
      </c>
      <c r="G449" s="1308" t="s">
        <v>1305</v>
      </c>
      <c r="H449" s="1354" t="s">
        <v>270</v>
      </c>
      <c r="I449" s="1376"/>
      <c r="J449" s="1296" t="s">
        <v>79</v>
      </c>
      <c r="K449" s="1374" t="s">
        <v>72</v>
      </c>
      <c r="L449" s="1304"/>
      <c r="M449" s="820">
        <v>-53108</v>
      </c>
      <c r="N449" s="1333">
        <v>-62943</v>
      </c>
      <c r="O449" s="1334">
        <f t="shared" si="14"/>
        <v>-9835</v>
      </c>
    </row>
    <row r="450" spans="1:15">
      <c r="A450" s="1376">
        <v>450</v>
      </c>
      <c r="B450" s="1286"/>
      <c r="C450" s="1286"/>
      <c r="D450" s="1376"/>
      <c r="E450" s="929"/>
      <c r="F450" s="1354" t="s">
        <v>1070</v>
      </c>
      <c r="G450" s="1308" t="s">
        <v>1305</v>
      </c>
      <c r="H450" s="1354" t="s">
        <v>270</v>
      </c>
      <c r="I450" s="1376"/>
      <c r="J450" s="1296" t="s">
        <v>79</v>
      </c>
      <c r="K450" s="1374" t="s">
        <v>1205</v>
      </c>
      <c r="L450" s="1304"/>
      <c r="M450" s="820" t="s">
        <v>1381</v>
      </c>
      <c r="N450" s="1333" t="s">
        <v>1381</v>
      </c>
      <c r="O450" s="1334" t="str">
        <f t="shared" si="14"/>
        <v xml:space="preserve">- </v>
      </c>
    </row>
    <row r="451" spans="1:15">
      <c r="A451" s="1376">
        <v>451</v>
      </c>
      <c r="B451" s="1286"/>
      <c r="C451" s="1286"/>
      <c r="D451" s="1376"/>
      <c r="E451" s="929"/>
      <c r="F451" s="1354" t="s">
        <v>1070</v>
      </c>
      <c r="G451" s="1308" t="s">
        <v>1305</v>
      </c>
      <c r="H451" s="1354" t="s">
        <v>270</v>
      </c>
      <c r="I451" s="1376"/>
      <c r="J451" s="1296" t="s">
        <v>79</v>
      </c>
      <c r="K451" s="1443" t="s">
        <v>1314</v>
      </c>
      <c r="L451" s="1304"/>
      <c r="M451" s="1444" t="s">
        <v>1381</v>
      </c>
      <c r="N451" s="1445" t="s">
        <v>1381</v>
      </c>
      <c r="O451" s="1446" t="str">
        <f t="shared" si="14"/>
        <v xml:space="preserve">- </v>
      </c>
    </row>
    <row r="452" spans="1:15">
      <c r="A452" s="1376">
        <v>452</v>
      </c>
      <c r="B452" s="1286"/>
      <c r="C452" s="1286"/>
      <c r="D452" s="1376"/>
      <c r="E452" s="929"/>
      <c r="F452" s="1354" t="s">
        <v>1070</v>
      </c>
      <c r="G452" s="1308" t="s">
        <v>1305</v>
      </c>
      <c r="H452" s="1354" t="s">
        <v>270</v>
      </c>
      <c r="I452" s="1376"/>
      <c r="J452" s="1296" t="s">
        <v>79</v>
      </c>
      <c r="K452" s="1425" t="s">
        <v>73</v>
      </c>
      <c r="L452" s="1304"/>
      <c r="M452" s="1426">
        <v>928550</v>
      </c>
      <c r="N452" s="1427">
        <v>959789</v>
      </c>
      <c r="O452" s="1428">
        <f t="shared" si="14"/>
        <v>31239</v>
      </c>
    </row>
    <row r="453" spans="1:15">
      <c r="A453" s="1376">
        <v>453</v>
      </c>
      <c r="B453" s="1286"/>
      <c r="C453" s="1286"/>
      <c r="D453" s="1376"/>
      <c r="E453" s="929"/>
      <c r="F453" s="1354" t="s">
        <v>1070</v>
      </c>
      <c r="G453" s="1308" t="s">
        <v>1305</v>
      </c>
      <c r="H453" s="1354" t="s">
        <v>270</v>
      </c>
      <c r="I453" s="1376"/>
      <c r="J453" s="1296" t="s">
        <v>79</v>
      </c>
      <c r="K453" s="1447" t="s">
        <v>56</v>
      </c>
      <c r="L453" s="1304"/>
      <c r="M453" s="1326">
        <v>114391</v>
      </c>
      <c r="N453" s="1327">
        <v>83907</v>
      </c>
      <c r="O453" s="1328">
        <f t="shared" si="14"/>
        <v>-30484</v>
      </c>
    </row>
    <row r="454" spans="1:15">
      <c r="A454" s="1376">
        <v>454</v>
      </c>
      <c r="B454" s="1286"/>
      <c r="C454" s="1286"/>
      <c r="D454" s="1376"/>
      <c r="E454" s="929"/>
      <c r="F454" s="1354" t="s">
        <v>1070</v>
      </c>
      <c r="G454" s="1308" t="s">
        <v>1305</v>
      </c>
      <c r="H454" s="1354" t="s">
        <v>270</v>
      </c>
      <c r="I454" s="1376"/>
      <c r="J454" s="1296" t="s">
        <v>79</v>
      </c>
      <c r="K454" s="1423" t="s">
        <v>57</v>
      </c>
      <c r="L454" s="1304"/>
      <c r="M454" s="1309">
        <v>5198</v>
      </c>
      <c r="N454" s="1310">
        <v>10408</v>
      </c>
      <c r="O454" s="1311">
        <f t="shared" si="14"/>
        <v>5210</v>
      </c>
    </row>
    <row r="455" spans="1:15">
      <c r="A455" s="1376">
        <v>455</v>
      </c>
      <c r="B455" s="1286"/>
      <c r="C455" s="1286"/>
      <c r="D455" s="1376"/>
      <c r="E455" s="929"/>
      <c r="F455" s="1354" t="s">
        <v>1070</v>
      </c>
      <c r="G455" s="1308" t="s">
        <v>1305</v>
      </c>
      <c r="H455" s="1354" t="s">
        <v>270</v>
      </c>
      <c r="I455" s="1376"/>
      <c r="J455" s="1296" t="s">
        <v>79</v>
      </c>
      <c r="K455" s="1423" t="s">
        <v>58</v>
      </c>
      <c r="L455" s="1304"/>
      <c r="M455" s="1309">
        <v>9791</v>
      </c>
      <c r="N455" s="1310">
        <v>9921</v>
      </c>
      <c r="O455" s="1311">
        <f t="shared" si="14"/>
        <v>130</v>
      </c>
    </row>
    <row r="456" spans="1:15">
      <c r="A456" s="1376">
        <v>456</v>
      </c>
      <c r="B456" s="1286"/>
      <c r="C456" s="1286"/>
      <c r="D456" s="1376"/>
      <c r="E456" s="929"/>
      <c r="F456" s="1354" t="s">
        <v>1070</v>
      </c>
      <c r="G456" s="1308" t="s">
        <v>1305</v>
      </c>
      <c r="H456" s="1354" t="s">
        <v>270</v>
      </c>
      <c r="I456" s="1376"/>
      <c r="J456" s="1296" t="s">
        <v>79</v>
      </c>
      <c r="K456" s="1423" t="s">
        <v>59</v>
      </c>
      <c r="L456" s="1304"/>
      <c r="M456" s="1309" t="s">
        <v>1381</v>
      </c>
      <c r="N456" s="1310" t="s">
        <v>1381</v>
      </c>
      <c r="O456" s="1311" t="str">
        <f t="shared" si="14"/>
        <v xml:space="preserve">- </v>
      </c>
    </row>
    <row r="457" spans="1:15">
      <c r="A457" s="1376">
        <v>457</v>
      </c>
      <c r="B457" s="1286"/>
      <c r="C457" s="1286"/>
      <c r="D457" s="1376"/>
      <c r="E457" s="929"/>
      <c r="F457" s="1354" t="s">
        <v>1070</v>
      </c>
      <c r="G457" s="1308" t="s">
        <v>1305</v>
      </c>
      <c r="H457" s="1354" t="s">
        <v>270</v>
      </c>
      <c r="I457" s="1376"/>
      <c r="J457" s="1296" t="s">
        <v>79</v>
      </c>
      <c r="K457" s="1423" t="s">
        <v>60</v>
      </c>
      <c r="L457" s="1304"/>
      <c r="M457" s="1309" t="s">
        <v>1381</v>
      </c>
      <c r="N457" s="1310" t="s">
        <v>1381</v>
      </c>
      <c r="O457" s="1311" t="str">
        <f t="shared" si="14"/>
        <v xml:space="preserve">- </v>
      </c>
    </row>
    <row r="458" spans="1:15">
      <c r="A458" s="1376">
        <v>458</v>
      </c>
      <c r="B458" s="1286"/>
      <c r="C458" s="1286"/>
      <c r="D458" s="1376"/>
      <c r="E458" s="929"/>
      <c r="F458" s="1354" t="s">
        <v>1070</v>
      </c>
      <c r="G458" s="1308" t="s">
        <v>1305</v>
      </c>
      <c r="H458" s="1354" t="s">
        <v>270</v>
      </c>
      <c r="I458" s="1376"/>
      <c r="J458" s="1296" t="s">
        <v>79</v>
      </c>
      <c r="K458" s="1448" t="s">
        <v>1315</v>
      </c>
      <c r="L458" s="1304"/>
      <c r="M458" s="1318">
        <v>1159</v>
      </c>
      <c r="N458" s="1319">
        <v>-2911</v>
      </c>
      <c r="O458" s="1320">
        <f t="shared" si="14"/>
        <v>-4070</v>
      </c>
    </row>
    <row r="459" spans="1:15">
      <c r="A459" s="1376">
        <v>459</v>
      </c>
      <c r="B459" s="1286"/>
      <c r="C459" s="1286"/>
      <c r="D459" s="1376"/>
      <c r="E459" s="929"/>
      <c r="F459" s="1354" t="s">
        <v>1070</v>
      </c>
      <c r="G459" s="1308" t="s">
        <v>1305</v>
      </c>
      <c r="H459" s="1354" t="s">
        <v>270</v>
      </c>
      <c r="I459" s="1376"/>
      <c r="J459" s="1296" t="s">
        <v>79</v>
      </c>
      <c r="K459" s="1425" t="s">
        <v>1316</v>
      </c>
      <c r="L459" s="1304"/>
      <c r="M459" s="1426">
        <v>130541</v>
      </c>
      <c r="N459" s="1427">
        <v>101326</v>
      </c>
      <c r="O459" s="1428">
        <f t="shared" si="14"/>
        <v>-29215</v>
      </c>
    </row>
    <row r="460" spans="1:15">
      <c r="A460" s="1376">
        <v>460</v>
      </c>
      <c r="B460" s="1286"/>
      <c r="C460" s="1286"/>
      <c r="D460" s="1376"/>
      <c r="E460" s="929"/>
      <c r="F460" s="1354" t="s">
        <v>1070</v>
      </c>
      <c r="G460" s="1308" t="s">
        <v>1305</v>
      </c>
      <c r="H460" s="1354" t="s">
        <v>270</v>
      </c>
      <c r="I460" s="1376"/>
      <c r="J460" s="1296" t="s">
        <v>79</v>
      </c>
      <c r="K460" s="1447" t="s">
        <v>75</v>
      </c>
      <c r="L460" s="1304"/>
      <c r="M460" s="1326" t="s">
        <v>1381</v>
      </c>
      <c r="N460" s="1327" t="s">
        <v>1381</v>
      </c>
      <c r="O460" s="1328" t="str">
        <f t="shared" si="14"/>
        <v xml:space="preserve">- </v>
      </c>
    </row>
    <row r="461" spans="1:15">
      <c r="A461" s="1376">
        <v>461</v>
      </c>
      <c r="B461" s="1286"/>
      <c r="C461" s="1286"/>
      <c r="D461" s="1376"/>
      <c r="E461" s="929"/>
      <c r="F461" s="1354" t="s">
        <v>1070</v>
      </c>
      <c r="G461" s="1308" t="s">
        <v>1305</v>
      </c>
      <c r="H461" s="1354" t="s">
        <v>270</v>
      </c>
      <c r="I461" s="1376"/>
      <c r="J461" s="1296" t="s">
        <v>79</v>
      </c>
      <c r="K461" s="1424" t="s">
        <v>1317</v>
      </c>
      <c r="L461" s="1304"/>
      <c r="M461" s="1318" t="s">
        <v>1381</v>
      </c>
      <c r="N461" s="1319" t="s">
        <v>1381</v>
      </c>
      <c r="O461" s="1320" t="str">
        <f t="shared" si="14"/>
        <v xml:space="preserve">- </v>
      </c>
    </row>
    <row r="462" spans="1:15">
      <c r="A462" s="1376">
        <v>462</v>
      </c>
      <c r="B462" s="1286"/>
      <c r="C462" s="1286"/>
      <c r="D462" s="1376"/>
      <c r="E462" s="929"/>
      <c r="F462" s="1354" t="s">
        <v>1070</v>
      </c>
      <c r="G462" s="1308" t="s">
        <v>1305</v>
      </c>
      <c r="H462" s="1354" t="s">
        <v>270</v>
      </c>
      <c r="I462" s="1376"/>
      <c r="J462" s="1296" t="s">
        <v>79</v>
      </c>
      <c r="K462" s="1425" t="s">
        <v>77</v>
      </c>
      <c r="L462" s="1304"/>
      <c r="M462" s="1426">
        <v>1059091</v>
      </c>
      <c r="N462" s="1427">
        <v>1061115</v>
      </c>
      <c r="O462" s="1428">
        <f t="shared" si="14"/>
        <v>2024</v>
      </c>
    </row>
    <row r="463" spans="1:15">
      <c r="A463" s="1376">
        <v>463</v>
      </c>
      <c r="B463" s="1286"/>
      <c r="C463" s="1286"/>
      <c r="D463" s="1376"/>
      <c r="E463" s="929"/>
      <c r="F463" s="1385" t="s">
        <v>1070</v>
      </c>
      <c r="G463" s="1343" t="s">
        <v>1305</v>
      </c>
      <c r="H463" s="1385" t="s">
        <v>270</v>
      </c>
      <c r="I463" s="1376"/>
      <c r="J463" s="1296" t="s">
        <v>79</v>
      </c>
      <c r="K463" s="1432" t="s">
        <v>1206</v>
      </c>
      <c r="L463" s="1304"/>
      <c r="M463" s="1414">
        <v>19104764</v>
      </c>
      <c r="N463" s="1415">
        <v>19787882</v>
      </c>
      <c r="O463" s="1416">
        <f t="shared" si="14"/>
        <v>683118</v>
      </c>
    </row>
    <row r="464" spans="1:15">
      <c r="A464" s="1376">
        <v>464</v>
      </c>
      <c r="B464" s="1286"/>
      <c r="C464" s="1286"/>
      <c r="D464" s="1376"/>
      <c r="E464" s="929"/>
      <c r="F464" s="929" t="s">
        <v>79</v>
      </c>
      <c r="G464" s="1291" t="s">
        <v>79</v>
      </c>
      <c r="H464" s="929" t="s">
        <v>79</v>
      </c>
      <c r="I464" s="1376"/>
      <c r="J464" s="1296" t="s">
        <v>79</v>
      </c>
      <c r="K464" s="1449"/>
      <c r="L464" s="1304"/>
      <c r="M464" s="1420" t="s">
        <v>79</v>
      </c>
      <c r="N464" s="1420" t="s">
        <v>79</v>
      </c>
      <c r="O464" s="1421"/>
    </row>
    <row r="465" spans="1:15" ht="16.5">
      <c r="A465" s="1376">
        <v>465</v>
      </c>
      <c r="B465" s="1286"/>
      <c r="C465" s="1286"/>
      <c r="D465" s="1376"/>
      <c r="E465" s="929"/>
      <c r="F465" s="929" t="s">
        <v>79</v>
      </c>
      <c r="G465" s="1291" t="s">
        <v>79</v>
      </c>
      <c r="H465" s="929" t="s">
        <v>79</v>
      </c>
      <c r="I465" s="1376"/>
      <c r="J465" s="1394" t="s">
        <v>1318</v>
      </c>
      <c r="K465" s="1450"/>
      <c r="L465" s="1304"/>
      <c r="M465" s="1420" t="s">
        <v>79</v>
      </c>
      <c r="N465" s="1420" t="s">
        <v>79</v>
      </c>
      <c r="O465" s="1421"/>
    </row>
    <row r="466" spans="1:15">
      <c r="A466" s="1376">
        <v>466</v>
      </c>
      <c r="B466" s="1286"/>
      <c r="C466" s="1286"/>
      <c r="D466" s="1376"/>
      <c r="E466" s="929"/>
      <c r="F466" s="1396" t="s">
        <v>1070</v>
      </c>
      <c r="G466" s="1303" t="s">
        <v>1305</v>
      </c>
      <c r="H466" s="1396" t="s">
        <v>270</v>
      </c>
      <c r="I466" s="1376"/>
      <c r="J466" s="1296" t="s">
        <v>79</v>
      </c>
      <c r="K466" s="1451" t="s">
        <v>85</v>
      </c>
      <c r="L466" s="1304"/>
      <c r="M466" s="1452">
        <v>236092</v>
      </c>
      <c r="N466" s="1453">
        <v>278377</v>
      </c>
      <c r="O466" s="1454">
        <f t="shared" ref="O466:O529" si="15">IF(SUM(N466)-SUM(M466)=0,"- ",SUM(N466)-SUM(M466))</f>
        <v>42285</v>
      </c>
    </row>
    <row r="467" spans="1:15">
      <c r="A467" s="1376">
        <v>467</v>
      </c>
      <c r="B467" s="1286"/>
      <c r="C467" s="1286"/>
      <c r="D467" s="1376"/>
      <c r="E467" s="929"/>
      <c r="F467" s="1354" t="s">
        <v>1070</v>
      </c>
      <c r="G467" s="1308" t="s">
        <v>1305</v>
      </c>
      <c r="H467" s="1354" t="s">
        <v>270</v>
      </c>
      <c r="I467" s="1376"/>
      <c r="J467" s="1296" t="s">
        <v>79</v>
      </c>
      <c r="K467" s="1447" t="s">
        <v>1208</v>
      </c>
      <c r="L467" s="1304"/>
      <c r="M467" s="1326">
        <v>138070</v>
      </c>
      <c r="N467" s="1327">
        <v>169575</v>
      </c>
      <c r="O467" s="1328">
        <f t="shared" si="15"/>
        <v>31505</v>
      </c>
    </row>
    <row r="468" spans="1:15">
      <c r="A468" s="1376">
        <v>468</v>
      </c>
      <c r="B468" s="1286"/>
      <c r="C468" s="1286"/>
      <c r="D468" s="1376"/>
      <c r="E468" s="929"/>
      <c r="F468" s="1354" t="s">
        <v>1070</v>
      </c>
      <c r="G468" s="1308" t="s">
        <v>1305</v>
      </c>
      <c r="H468" s="1354" t="s">
        <v>270</v>
      </c>
      <c r="I468" s="1376"/>
      <c r="J468" s="1296" t="s">
        <v>79</v>
      </c>
      <c r="K468" s="1455" t="s">
        <v>1209</v>
      </c>
      <c r="L468" s="1304"/>
      <c r="M468" s="1309">
        <v>103344</v>
      </c>
      <c r="N468" s="1310">
        <v>114046</v>
      </c>
      <c r="O468" s="1311">
        <f t="shared" si="15"/>
        <v>10702</v>
      </c>
    </row>
    <row r="469" spans="1:15">
      <c r="A469" s="1376">
        <v>469</v>
      </c>
      <c r="B469" s="1286"/>
      <c r="C469" s="1286"/>
      <c r="D469" s="1376"/>
      <c r="E469" s="929"/>
      <c r="F469" s="1354" t="s">
        <v>1070</v>
      </c>
      <c r="G469" s="1308" t="s">
        <v>1305</v>
      </c>
      <c r="H469" s="1354" t="s">
        <v>270</v>
      </c>
      <c r="I469" s="1376"/>
      <c r="J469" s="1296" t="s">
        <v>79</v>
      </c>
      <c r="K469" s="1455" t="s">
        <v>1210</v>
      </c>
      <c r="L469" s="1304"/>
      <c r="M469" s="1309">
        <v>30795</v>
      </c>
      <c r="N469" s="1310">
        <v>44035</v>
      </c>
      <c r="O469" s="1311">
        <f t="shared" si="15"/>
        <v>13240</v>
      </c>
    </row>
    <row r="470" spans="1:15">
      <c r="A470" s="1376">
        <v>470</v>
      </c>
      <c r="B470" s="1286"/>
      <c r="C470" s="1286"/>
      <c r="D470" s="1376"/>
      <c r="E470" s="929"/>
      <c r="F470" s="1354" t="s">
        <v>1070</v>
      </c>
      <c r="G470" s="1308" t="s">
        <v>1305</v>
      </c>
      <c r="H470" s="1354" t="s">
        <v>270</v>
      </c>
      <c r="I470" s="1376"/>
      <c r="J470" s="1296" t="s">
        <v>79</v>
      </c>
      <c r="K470" s="1430" t="s">
        <v>1319</v>
      </c>
      <c r="L470" s="1304"/>
      <c r="M470" s="1309">
        <v>274</v>
      </c>
      <c r="N470" s="1310">
        <v>5467</v>
      </c>
      <c r="O470" s="1311">
        <f t="shared" si="15"/>
        <v>5193</v>
      </c>
    </row>
    <row r="471" spans="1:15">
      <c r="A471" s="1376">
        <v>471</v>
      </c>
      <c r="B471" s="1286"/>
      <c r="C471" s="1286"/>
      <c r="D471" s="1376"/>
      <c r="E471" s="929"/>
      <c r="F471" s="1354" t="s">
        <v>1070</v>
      </c>
      <c r="G471" s="1308" t="s">
        <v>1305</v>
      </c>
      <c r="H471" s="1354" t="s">
        <v>270</v>
      </c>
      <c r="I471" s="1376"/>
      <c r="J471" s="1296" t="s">
        <v>79</v>
      </c>
      <c r="K471" s="1430" t="s">
        <v>1212</v>
      </c>
      <c r="L471" s="1304"/>
      <c r="M471" s="1309">
        <v>0</v>
      </c>
      <c r="N471" s="1310">
        <v>0</v>
      </c>
      <c r="O471" s="1311" t="str">
        <f t="shared" si="15"/>
        <v xml:space="preserve">- </v>
      </c>
    </row>
    <row r="472" spans="1:15">
      <c r="A472" s="1376">
        <v>472</v>
      </c>
      <c r="B472" s="1286"/>
      <c r="C472" s="1286"/>
      <c r="D472" s="1376"/>
      <c r="E472" s="929"/>
      <c r="F472" s="1354" t="s">
        <v>1070</v>
      </c>
      <c r="G472" s="1308" t="s">
        <v>1305</v>
      </c>
      <c r="H472" s="1354" t="s">
        <v>270</v>
      </c>
      <c r="I472" s="1376"/>
      <c r="J472" s="1296" t="s">
        <v>79</v>
      </c>
      <c r="K472" s="1430" t="s">
        <v>1213</v>
      </c>
      <c r="L472" s="1304"/>
      <c r="M472" s="1309">
        <v>0</v>
      </c>
      <c r="N472" s="1310">
        <v>1</v>
      </c>
      <c r="O472" s="1311">
        <f t="shared" si="15"/>
        <v>1</v>
      </c>
    </row>
    <row r="473" spans="1:15">
      <c r="A473" s="1376">
        <v>473</v>
      </c>
      <c r="B473" s="1286"/>
      <c r="C473" s="1286"/>
      <c r="D473" s="1376"/>
      <c r="E473" s="929"/>
      <c r="F473" s="1354" t="s">
        <v>1070</v>
      </c>
      <c r="G473" s="1308" t="s">
        <v>1305</v>
      </c>
      <c r="H473" s="1354" t="s">
        <v>270</v>
      </c>
      <c r="I473" s="1376"/>
      <c r="J473" s="1296" t="s">
        <v>79</v>
      </c>
      <c r="K473" s="1430" t="s">
        <v>1215</v>
      </c>
      <c r="L473" s="1304"/>
      <c r="M473" s="1309">
        <v>3505</v>
      </c>
      <c r="N473" s="1310">
        <v>3704</v>
      </c>
      <c r="O473" s="1311">
        <f t="shared" si="15"/>
        <v>199</v>
      </c>
    </row>
    <row r="474" spans="1:15">
      <c r="A474" s="1376">
        <v>474</v>
      </c>
      <c r="B474" s="1286"/>
      <c r="C474" s="1286"/>
      <c r="D474" s="1376"/>
      <c r="F474" s="1354" t="s">
        <v>1070</v>
      </c>
      <c r="G474" s="1308" t="s">
        <v>1305</v>
      </c>
      <c r="H474" s="1354" t="s">
        <v>270</v>
      </c>
      <c r="I474" s="1376"/>
      <c r="J474" s="1296" t="s">
        <v>79</v>
      </c>
      <c r="K474" s="1430" t="s">
        <v>1320</v>
      </c>
      <c r="L474" s="1304"/>
      <c r="M474" s="1309" t="s">
        <v>1381</v>
      </c>
      <c r="N474" s="1310" t="s">
        <v>1381</v>
      </c>
      <c r="O474" s="1311" t="str">
        <f t="shared" si="15"/>
        <v xml:space="preserve">- </v>
      </c>
    </row>
    <row r="475" spans="1:15">
      <c r="A475" s="1376">
        <v>475</v>
      </c>
      <c r="B475" s="1286"/>
      <c r="C475" s="1286"/>
      <c r="D475" s="1376"/>
      <c r="E475" s="929"/>
      <c r="F475" s="1354" t="s">
        <v>1070</v>
      </c>
      <c r="G475" s="1308" t="s">
        <v>1305</v>
      </c>
      <c r="H475" s="1354" t="s">
        <v>270</v>
      </c>
      <c r="I475" s="1376"/>
      <c r="J475" s="1296" t="s">
        <v>79</v>
      </c>
      <c r="K475" s="1430" t="s">
        <v>1217</v>
      </c>
      <c r="L475" s="1304"/>
      <c r="M475" s="1309">
        <v>150</v>
      </c>
      <c r="N475" s="1310">
        <v>2319</v>
      </c>
      <c r="O475" s="1311">
        <f t="shared" si="15"/>
        <v>2169</v>
      </c>
    </row>
    <row r="476" spans="1:15">
      <c r="A476" s="1376">
        <v>476</v>
      </c>
      <c r="B476" s="1286"/>
      <c r="C476" s="1286"/>
      <c r="D476" s="1376"/>
      <c r="E476" s="929"/>
      <c r="F476" s="1354" t="s">
        <v>1070</v>
      </c>
      <c r="G476" s="1308" t="s">
        <v>1305</v>
      </c>
      <c r="H476" s="1354" t="s">
        <v>270</v>
      </c>
      <c r="I476" s="1376"/>
      <c r="J476" s="1296" t="s">
        <v>79</v>
      </c>
      <c r="K476" s="1424" t="s">
        <v>89</v>
      </c>
      <c r="L476" s="1304"/>
      <c r="M476" s="1318">
        <v>115</v>
      </c>
      <c r="N476" s="1319">
        <v>122</v>
      </c>
      <c r="O476" s="1320">
        <f t="shared" si="15"/>
        <v>7</v>
      </c>
    </row>
    <row r="477" spans="1:15">
      <c r="A477" s="1376">
        <v>477</v>
      </c>
      <c r="B477" s="1286"/>
      <c r="C477" s="1286"/>
      <c r="D477" s="1376"/>
      <c r="E477" s="929"/>
      <c r="F477" s="1354" t="s">
        <v>1070</v>
      </c>
      <c r="G477" s="1308" t="s">
        <v>1305</v>
      </c>
      <c r="H477" s="1354" t="s">
        <v>270</v>
      </c>
      <c r="I477" s="1376"/>
      <c r="J477" s="1296" t="s">
        <v>79</v>
      </c>
      <c r="K477" s="1425" t="s">
        <v>658</v>
      </c>
      <c r="L477" s="1304"/>
      <c r="M477" s="1426">
        <v>56915</v>
      </c>
      <c r="N477" s="1427">
        <v>60106</v>
      </c>
      <c r="O477" s="1428">
        <f t="shared" si="15"/>
        <v>3191</v>
      </c>
    </row>
    <row r="478" spans="1:15">
      <c r="A478" s="1376">
        <v>478</v>
      </c>
      <c r="B478" s="1286"/>
      <c r="C478" s="1286"/>
      <c r="D478" s="1376"/>
      <c r="E478" s="929"/>
      <c r="F478" s="1354" t="s">
        <v>1070</v>
      </c>
      <c r="G478" s="1308" t="s">
        <v>1305</v>
      </c>
      <c r="H478" s="1354" t="s">
        <v>270</v>
      </c>
      <c r="I478" s="1376"/>
      <c r="J478" s="1296" t="s">
        <v>79</v>
      </c>
      <c r="K478" s="1456" t="s">
        <v>1218</v>
      </c>
      <c r="L478" s="1304"/>
      <c r="M478" s="1339" t="s">
        <v>1381</v>
      </c>
      <c r="N478" s="1340" t="s">
        <v>1381</v>
      </c>
      <c r="O478" s="1341" t="str">
        <f t="shared" si="15"/>
        <v xml:space="preserve">- </v>
      </c>
    </row>
    <row r="479" spans="1:15">
      <c r="A479" s="1376">
        <v>479</v>
      </c>
      <c r="B479" s="1286"/>
      <c r="C479" s="1286"/>
      <c r="D479" s="1376"/>
      <c r="E479" s="929"/>
      <c r="F479" s="1354" t="s">
        <v>1070</v>
      </c>
      <c r="G479" s="1308" t="s">
        <v>1305</v>
      </c>
      <c r="H479" s="1354" t="s">
        <v>270</v>
      </c>
      <c r="I479" s="1376"/>
      <c r="J479" s="1296" t="s">
        <v>79</v>
      </c>
      <c r="K479" s="1378" t="s">
        <v>1219</v>
      </c>
      <c r="L479" s="1304"/>
      <c r="M479" s="820" t="s">
        <v>1381</v>
      </c>
      <c r="N479" s="1333" t="s">
        <v>1381</v>
      </c>
      <c r="O479" s="1334" t="str">
        <f t="shared" si="15"/>
        <v xml:space="preserve">- </v>
      </c>
    </row>
    <row r="480" spans="1:15">
      <c r="A480" s="1376">
        <v>480</v>
      </c>
      <c r="B480" s="1286"/>
      <c r="C480" s="1286"/>
      <c r="D480" s="1376"/>
      <c r="E480" s="929"/>
      <c r="F480" s="1354" t="s">
        <v>1070</v>
      </c>
      <c r="G480" s="1308" t="s">
        <v>1305</v>
      </c>
      <c r="H480" s="1354" t="s">
        <v>270</v>
      </c>
      <c r="I480" s="1376"/>
      <c r="J480" s="1296" t="s">
        <v>79</v>
      </c>
      <c r="K480" s="1457" t="s">
        <v>1220</v>
      </c>
      <c r="L480" s="1304"/>
      <c r="M480" s="826" t="s">
        <v>1381</v>
      </c>
      <c r="N480" s="1337" t="s">
        <v>1381</v>
      </c>
      <c r="O480" s="1338" t="str">
        <f t="shared" si="15"/>
        <v xml:space="preserve">- </v>
      </c>
    </row>
    <row r="481" spans="1:15">
      <c r="A481" s="1376">
        <v>481</v>
      </c>
      <c r="B481" s="1286"/>
      <c r="C481" s="1286"/>
      <c r="D481" s="1376"/>
      <c r="E481" s="929"/>
      <c r="F481" s="1354" t="s">
        <v>1070</v>
      </c>
      <c r="G481" s="1308" t="s">
        <v>1305</v>
      </c>
      <c r="H481" s="1354" t="s">
        <v>270</v>
      </c>
      <c r="I481" s="1376"/>
      <c r="J481" s="1296" t="s">
        <v>79</v>
      </c>
      <c r="K481" s="1448" t="s">
        <v>1221</v>
      </c>
      <c r="L481" s="1304"/>
      <c r="M481" s="1304">
        <v>4153</v>
      </c>
      <c r="N481" s="1312">
        <v>1995</v>
      </c>
      <c r="O481" s="1313">
        <f t="shared" si="15"/>
        <v>-2158</v>
      </c>
    </row>
    <row r="482" spans="1:15">
      <c r="A482" s="1376">
        <v>482</v>
      </c>
      <c r="B482" s="1286"/>
      <c r="C482" s="1286"/>
      <c r="D482" s="1376"/>
      <c r="E482" s="929"/>
      <c r="F482" s="1354" t="s">
        <v>1070</v>
      </c>
      <c r="G482" s="1308" t="s">
        <v>1305</v>
      </c>
      <c r="H482" s="1354" t="s">
        <v>270</v>
      </c>
      <c r="I482" s="1376"/>
      <c r="J482" s="1296" t="s">
        <v>79</v>
      </c>
      <c r="K482" s="1425" t="s">
        <v>1226</v>
      </c>
      <c r="L482" s="1304"/>
      <c r="M482" s="1426">
        <v>4148</v>
      </c>
      <c r="N482" s="1427">
        <v>7615</v>
      </c>
      <c r="O482" s="1428">
        <f t="shared" si="15"/>
        <v>3467</v>
      </c>
    </row>
    <row r="483" spans="1:15">
      <c r="A483" s="1376">
        <v>483</v>
      </c>
      <c r="B483" s="1286"/>
      <c r="C483" s="1286"/>
      <c r="D483" s="1376"/>
      <c r="E483" s="929"/>
      <c r="F483" s="1354" t="s">
        <v>1070</v>
      </c>
      <c r="G483" s="1308" t="s">
        <v>1305</v>
      </c>
      <c r="H483" s="1354" t="s">
        <v>270</v>
      </c>
      <c r="I483" s="1376"/>
      <c r="J483" s="1296" t="s">
        <v>79</v>
      </c>
      <c r="K483" s="1458" t="s">
        <v>1229</v>
      </c>
      <c r="L483" s="1304"/>
      <c r="M483" s="1326" t="s">
        <v>1381</v>
      </c>
      <c r="N483" s="1327" t="s">
        <v>1381</v>
      </c>
      <c r="O483" s="1328" t="str">
        <f t="shared" si="15"/>
        <v xml:space="preserve">- </v>
      </c>
    </row>
    <row r="484" spans="1:15">
      <c r="A484" s="1376">
        <v>484</v>
      </c>
      <c r="B484" s="1286"/>
      <c r="C484" s="1286"/>
      <c r="D484" s="1376"/>
      <c r="E484" s="929"/>
      <c r="F484" s="1354" t="s">
        <v>1070</v>
      </c>
      <c r="G484" s="1308" t="s">
        <v>1305</v>
      </c>
      <c r="H484" s="1354" t="s">
        <v>270</v>
      </c>
      <c r="I484" s="1376"/>
      <c r="J484" s="1296" t="s">
        <v>79</v>
      </c>
      <c r="K484" s="1459" t="s">
        <v>1230</v>
      </c>
      <c r="L484" s="1304"/>
      <c r="M484" s="1309" t="s">
        <v>1381</v>
      </c>
      <c r="N484" s="1310" t="s">
        <v>1381</v>
      </c>
      <c r="O484" s="1311" t="str">
        <f t="shared" si="15"/>
        <v xml:space="preserve">- </v>
      </c>
    </row>
    <row r="485" spans="1:15">
      <c r="A485" s="1376">
        <v>485</v>
      </c>
      <c r="B485" s="1286"/>
      <c r="C485" s="1286"/>
      <c r="D485" s="1376"/>
      <c r="E485" s="929"/>
      <c r="F485" s="1354" t="s">
        <v>1070</v>
      </c>
      <c r="G485" s="1308" t="s">
        <v>1305</v>
      </c>
      <c r="H485" s="1354" t="s">
        <v>270</v>
      </c>
      <c r="I485" s="1376"/>
      <c r="J485" s="1296" t="s">
        <v>79</v>
      </c>
      <c r="K485" s="1459" t="s">
        <v>1321</v>
      </c>
      <c r="L485" s="1304"/>
      <c r="M485" s="1309" t="s">
        <v>1381</v>
      </c>
      <c r="N485" s="1310" t="s">
        <v>1381</v>
      </c>
      <c r="O485" s="1311" t="str">
        <f t="shared" si="15"/>
        <v xml:space="preserve">- </v>
      </c>
    </row>
    <row r="486" spans="1:15">
      <c r="A486" s="1376">
        <v>486</v>
      </c>
      <c r="B486" s="1286"/>
      <c r="C486" s="1286"/>
      <c r="D486" s="1376"/>
      <c r="E486" s="929"/>
      <c r="F486" s="1354" t="s">
        <v>1070</v>
      </c>
      <c r="G486" s="1308" t="s">
        <v>1305</v>
      </c>
      <c r="H486" s="1354" t="s">
        <v>270</v>
      </c>
      <c r="I486" s="1376"/>
      <c r="J486" s="1296" t="s">
        <v>79</v>
      </c>
      <c r="K486" s="1430" t="s">
        <v>1322</v>
      </c>
      <c r="L486" s="1304"/>
      <c r="M486" s="1309" t="s">
        <v>1381</v>
      </c>
      <c r="N486" s="1310" t="s">
        <v>1381</v>
      </c>
      <c r="O486" s="1311" t="str">
        <f t="shared" si="15"/>
        <v xml:space="preserve">- </v>
      </c>
    </row>
    <row r="487" spans="1:15">
      <c r="A487" s="1376">
        <v>487</v>
      </c>
      <c r="B487" s="1286"/>
      <c r="C487" s="1286"/>
      <c r="D487" s="1376"/>
      <c r="E487" s="929"/>
      <c r="F487" s="1354" t="s">
        <v>1070</v>
      </c>
      <c r="G487" s="1308" t="s">
        <v>1305</v>
      </c>
      <c r="H487" s="1354" t="s">
        <v>270</v>
      </c>
      <c r="I487" s="1376"/>
      <c r="J487" s="1296" t="s">
        <v>79</v>
      </c>
      <c r="K487" s="1459" t="s">
        <v>1233</v>
      </c>
      <c r="L487" s="1304"/>
      <c r="M487" s="1318" t="s">
        <v>1381</v>
      </c>
      <c r="N487" s="1319" t="s">
        <v>1381</v>
      </c>
      <c r="O487" s="1320" t="str">
        <f t="shared" si="15"/>
        <v xml:space="preserve">- </v>
      </c>
    </row>
    <row r="488" spans="1:15">
      <c r="A488" s="1376">
        <v>488</v>
      </c>
      <c r="B488" s="1286"/>
      <c r="C488" s="1286"/>
      <c r="D488" s="1376"/>
      <c r="E488" s="929"/>
      <c r="F488" s="1354" t="s">
        <v>1070</v>
      </c>
      <c r="G488" s="1308" t="s">
        <v>1305</v>
      </c>
      <c r="H488" s="1354" t="s">
        <v>270</v>
      </c>
      <c r="I488" s="1376"/>
      <c r="J488" s="1296" t="s">
        <v>79</v>
      </c>
      <c r="K488" s="1425" t="s">
        <v>1234</v>
      </c>
      <c r="L488" s="1304"/>
      <c r="M488" s="1426">
        <v>32689</v>
      </c>
      <c r="N488" s="1427">
        <v>38961</v>
      </c>
      <c r="O488" s="1428">
        <f t="shared" si="15"/>
        <v>6272</v>
      </c>
    </row>
    <row r="489" spans="1:15">
      <c r="A489" s="1376">
        <v>489</v>
      </c>
      <c r="B489" s="1286"/>
      <c r="C489" s="1286"/>
      <c r="D489" s="1376"/>
      <c r="E489" s="929"/>
      <c r="F489" s="1354" t="s">
        <v>1070</v>
      </c>
      <c r="G489" s="1308" t="s">
        <v>1305</v>
      </c>
      <c r="H489" s="1354" t="s">
        <v>270</v>
      </c>
      <c r="I489" s="1376"/>
      <c r="J489" s="1296" t="s">
        <v>79</v>
      </c>
      <c r="K489" s="1429" t="s">
        <v>144</v>
      </c>
      <c r="L489" s="1304"/>
      <c r="M489" s="1326" t="s">
        <v>1381</v>
      </c>
      <c r="N489" s="1327">
        <v>1352</v>
      </c>
      <c r="O489" s="1328">
        <f t="shared" si="15"/>
        <v>1352</v>
      </c>
    </row>
    <row r="490" spans="1:15">
      <c r="A490" s="1376">
        <v>490</v>
      </c>
      <c r="B490" s="1286"/>
      <c r="C490" s="1286"/>
      <c r="D490" s="1376"/>
      <c r="E490" s="546"/>
      <c r="F490" s="1354" t="s">
        <v>1070</v>
      </c>
      <c r="G490" s="1308" t="s">
        <v>1305</v>
      </c>
      <c r="H490" s="1354" t="s">
        <v>270</v>
      </c>
      <c r="I490" s="1376"/>
      <c r="J490" s="1296" t="s">
        <v>79</v>
      </c>
      <c r="K490" s="1430" t="s">
        <v>146</v>
      </c>
      <c r="L490" s="1304"/>
      <c r="M490" s="1309">
        <v>1777</v>
      </c>
      <c r="N490" s="1310">
        <v>3462</v>
      </c>
      <c r="O490" s="1311">
        <f t="shared" si="15"/>
        <v>1685</v>
      </c>
    </row>
    <row r="491" spans="1:15">
      <c r="A491" s="1376">
        <v>491</v>
      </c>
      <c r="B491" s="1286"/>
      <c r="C491" s="1286"/>
      <c r="D491" s="1376"/>
      <c r="E491" s="929"/>
      <c r="F491" s="1354" t="s">
        <v>1070</v>
      </c>
      <c r="G491" s="1308" t="s">
        <v>1305</v>
      </c>
      <c r="H491" s="1354" t="s">
        <v>270</v>
      </c>
      <c r="I491" s="1376"/>
      <c r="J491" s="1296" t="s">
        <v>79</v>
      </c>
      <c r="K491" s="1430" t="s">
        <v>125</v>
      </c>
      <c r="L491" s="1304"/>
      <c r="M491" s="1309" t="s">
        <v>1381</v>
      </c>
      <c r="N491" s="1310" t="s">
        <v>1381</v>
      </c>
      <c r="O491" s="1311" t="str">
        <f t="shared" si="15"/>
        <v xml:space="preserve">- </v>
      </c>
    </row>
    <row r="492" spans="1:15">
      <c r="A492" s="1376">
        <v>492</v>
      </c>
      <c r="B492" s="1286"/>
      <c r="C492" s="1286"/>
      <c r="D492" s="1376"/>
      <c r="E492" s="929"/>
      <c r="F492" s="1354" t="s">
        <v>1070</v>
      </c>
      <c r="G492" s="1308" t="s">
        <v>1305</v>
      </c>
      <c r="H492" s="1354" t="s">
        <v>270</v>
      </c>
      <c r="I492" s="1376"/>
      <c r="J492" s="1296" t="s">
        <v>79</v>
      </c>
      <c r="K492" s="1436" t="s">
        <v>145</v>
      </c>
      <c r="L492" s="1304"/>
      <c r="M492" s="1309" t="s">
        <v>1381</v>
      </c>
      <c r="N492" s="1310" t="s">
        <v>1381</v>
      </c>
      <c r="O492" s="1311" t="str">
        <f t="shared" si="15"/>
        <v xml:space="preserve">- </v>
      </c>
    </row>
    <row r="493" spans="1:15">
      <c r="A493" s="1376">
        <v>493</v>
      </c>
      <c r="B493" s="1286"/>
      <c r="C493" s="1286"/>
      <c r="D493" s="1376"/>
      <c r="E493" s="929"/>
      <c r="F493" s="1354" t="s">
        <v>1070</v>
      </c>
      <c r="G493" s="1308" t="s">
        <v>1305</v>
      </c>
      <c r="H493" s="1354" t="s">
        <v>270</v>
      </c>
      <c r="I493" s="1376"/>
      <c r="J493" s="1296" t="s">
        <v>79</v>
      </c>
      <c r="K493" s="1430" t="s">
        <v>123</v>
      </c>
      <c r="L493" s="1304"/>
      <c r="M493" s="1309" t="s">
        <v>1381</v>
      </c>
      <c r="N493" s="1310" t="s">
        <v>1381</v>
      </c>
      <c r="O493" s="1311" t="str">
        <f t="shared" si="15"/>
        <v xml:space="preserve">- </v>
      </c>
    </row>
    <row r="494" spans="1:15">
      <c r="A494" s="1376">
        <v>494</v>
      </c>
      <c r="B494" s="1286"/>
      <c r="C494" s="1286"/>
      <c r="D494" s="1376"/>
      <c r="E494" s="929"/>
      <c r="F494" s="1354" t="s">
        <v>1070</v>
      </c>
      <c r="G494" s="1308" t="s">
        <v>1305</v>
      </c>
      <c r="H494" s="1354" t="s">
        <v>270</v>
      </c>
      <c r="I494" s="1376"/>
      <c r="J494" s="1296" t="s">
        <v>79</v>
      </c>
      <c r="K494" s="1459" t="s">
        <v>1235</v>
      </c>
      <c r="L494" s="1304"/>
      <c r="M494" s="1309" t="s">
        <v>1381</v>
      </c>
      <c r="N494" s="1310" t="s">
        <v>1381</v>
      </c>
      <c r="O494" s="1311" t="str">
        <f t="shared" si="15"/>
        <v xml:space="preserve">- </v>
      </c>
    </row>
    <row r="495" spans="1:15">
      <c r="A495" s="1376">
        <v>495</v>
      </c>
      <c r="B495" s="1286"/>
      <c r="C495" s="1286"/>
      <c r="D495" s="1376"/>
      <c r="E495" s="929"/>
      <c r="F495" s="1354" t="s">
        <v>1070</v>
      </c>
      <c r="G495" s="1308" t="s">
        <v>1305</v>
      </c>
      <c r="H495" s="1354" t="s">
        <v>270</v>
      </c>
      <c r="I495" s="1376"/>
      <c r="J495" s="1296" t="s">
        <v>79</v>
      </c>
      <c r="K495" s="1430" t="s">
        <v>1323</v>
      </c>
      <c r="L495" s="1304"/>
      <c r="M495" s="1309" t="s">
        <v>1381</v>
      </c>
      <c r="N495" s="1310" t="s">
        <v>1381</v>
      </c>
      <c r="O495" s="1311" t="str">
        <f t="shared" si="15"/>
        <v xml:space="preserve">- </v>
      </c>
    </row>
    <row r="496" spans="1:15">
      <c r="A496" s="1376">
        <v>496</v>
      </c>
      <c r="B496" s="1286"/>
      <c r="C496" s="1286"/>
      <c r="D496" s="1376"/>
      <c r="E496" s="929"/>
      <c r="F496" s="1354" t="s">
        <v>1070</v>
      </c>
      <c r="G496" s="1308" t="s">
        <v>1305</v>
      </c>
      <c r="H496" s="1354" t="s">
        <v>270</v>
      </c>
      <c r="I496" s="1376"/>
      <c r="J496" s="1296" t="s">
        <v>79</v>
      </c>
      <c r="K496" s="1458" t="s">
        <v>1241</v>
      </c>
      <c r="L496" s="1304"/>
      <c r="M496" s="1318">
        <v>30912</v>
      </c>
      <c r="N496" s="1319">
        <v>34146</v>
      </c>
      <c r="O496" s="1320">
        <f t="shared" si="15"/>
        <v>3234</v>
      </c>
    </row>
    <row r="497" spans="1:15">
      <c r="A497" s="1376">
        <v>497</v>
      </c>
      <c r="B497" s="1286"/>
      <c r="C497" s="1286"/>
      <c r="D497" s="1376"/>
      <c r="E497" s="929"/>
      <c r="F497" s="1354" t="s">
        <v>1070</v>
      </c>
      <c r="G497" s="1308" t="s">
        <v>1305</v>
      </c>
      <c r="H497" s="1354" t="s">
        <v>270</v>
      </c>
      <c r="I497" s="1376"/>
      <c r="J497" s="1296" t="s">
        <v>79</v>
      </c>
      <c r="K497" s="1460" t="s">
        <v>1242</v>
      </c>
      <c r="L497" s="1304"/>
      <c r="M497" s="1426">
        <v>157264</v>
      </c>
      <c r="N497" s="1427">
        <v>191394</v>
      </c>
      <c r="O497" s="1428">
        <f t="shared" si="15"/>
        <v>34130</v>
      </c>
    </row>
    <row r="498" spans="1:15">
      <c r="A498" s="1376">
        <v>498</v>
      </c>
      <c r="B498" s="1286"/>
      <c r="C498" s="1286"/>
      <c r="D498" s="1376"/>
      <c r="E498" s="929"/>
      <c r="F498" s="1354" t="s">
        <v>1070</v>
      </c>
      <c r="G498" s="1308" t="s">
        <v>1305</v>
      </c>
      <c r="H498" s="1354" t="s">
        <v>270</v>
      </c>
      <c r="I498" s="1376"/>
      <c r="J498" s="1296" t="s">
        <v>79</v>
      </c>
      <c r="K498" s="1447" t="s">
        <v>1243</v>
      </c>
      <c r="L498" s="1304"/>
      <c r="M498" s="1326">
        <v>9993</v>
      </c>
      <c r="N498" s="1327">
        <v>33056</v>
      </c>
      <c r="O498" s="1328">
        <f t="shared" si="15"/>
        <v>23063</v>
      </c>
    </row>
    <row r="499" spans="1:15">
      <c r="A499" s="1376">
        <v>499</v>
      </c>
      <c r="B499" s="1286"/>
      <c r="C499" s="1286"/>
      <c r="D499" s="1376"/>
      <c r="E499" s="929"/>
      <c r="F499" s="1354" t="s">
        <v>1070</v>
      </c>
      <c r="G499" s="1308" t="s">
        <v>1305</v>
      </c>
      <c r="H499" s="1354" t="s">
        <v>270</v>
      </c>
      <c r="I499" s="1376"/>
      <c r="J499" s="1296" t="s">
        <v>79</v>
      </c>
      <c r="K499" s="1455" t="s">
        <v>1244</v>
      </c>
      <c r="L499" s="1304"/>
      <c r="M499" s="1309">
        <v>703</v>
      </c>
      <c r="N499" s="1310">
        <v>8228</v>
      </c>
      <c r="O499" s="1311">
        <f t="shared" si="15"/>
        <v>7525</v>
      </c>
    </row>
    <row r="500" spans="1:15">
      <c r="A500" s="1376">
        <v>500</v>
      </c>
      <c r="B500" s="1286"/>
      <c r="C500" s="1286"/>
      <c r="D500" s="1376"/>
      <c r="E500" s="929"/>
      <c r="F500" s="1354" t="s">
        <v>1070</v>
      </c>
      <c r="G500" s="1308" t="s">
        <v>1305</v>
      </c>
      <c r="H500" s="1354" t="s">
        <v>270</v>
      </c>
      <c r="I500" s="1376"/>
      <c r="J500" s="1296" t="s">
        <v>79</v>
      </c>
      <c r="K500" s="1455" t="s">
        <v>1245</v>
      </c>
      <c r="L500" s="1304"/>
      <c r="M500" s="1309" t="s">
        <v>1381</v>
      </c>
      <c r="N500" s="1310" t="s">
        <v>1381</v>
      </c>
      <c r="O500" s="1311" t="str">
        <f t="shared" si="15"/>
        <v xml:space="preserve">- </v>
      </c>
    </row>
    <row r="501" spans="1:15">
      <c r="A501" s="1376">
        <v>501</v>
      </c>
      <c r="B501" s="1286"/>
      <c r="C501" s="1286"/>
      <c r="D501" s="1376"/>
      <c r="E501" s="929"/>
      <c r="F501" s="1354" t="s">
        <v>1070</v>
      </c>
      <c r="G501" s="1308" t="s">
        <v>1305</v>
      </c>
      <c r="H501" s="1354" t="s">
        <v>270</v>
      </c>
      <c r="I501" s="1376"/>
      <c r="J501" s="1296" t="s">
        <v>79</v>
      </c>
      <c r="K501" s="1455" t="s">
        <v>1246</v>
      </c>
      <c r="L501" s="1304"/>
      <c r="M501" s="1309">
        <v>346</v>
      </c>
      <c r="N501" s="1310">
        <v>4713</v>
      </c>
      <c r="O501" s="1311">
        <f t="shared" si="15"/>
        <v>4367</v>
      </c>
    </row>
    <row r="502" spans="1:15">
      <c r="A502" s="1376">
        <v>502</v>
      </c>
      <c r="B502" s="1286"/>
      <c r="C502" s="1286"/>
      <c r="D502" s="1376"/>
      <c r="E502" s="929"/>
      <c r="F502" s="1354" t="s">
        <v>1070</v>
      </c>
      <c r="G502" s="1308" t="s">
        <v>1305</v>
      </c>
      <c r="H502" s="1354" t="s">
        <v>270</v>
      </c>
      <c r="I502" s="1376"/>
      <c r="J502" s="1296" t="s">
        <v>79</v>
      </c>
      <c r="K502" s="1455" t="s">
        <v>1247</v>
      </c>
      <c r="L502" s="1304"/>
      <c r="M502" s="1309" t="s">
        <v>1381</v>
      </c>
      <c r="N502" s="1310" t="s">
        <v>1381</v>
      </c>
      <c r="O502" s="1311" t="str">
        <f t="shared" si="15"/>
        <v xml:space="preserve">- </v>
      </c>
    </row>
    <row r="503" spans="1:15">
      <c r="A503" s="1376">
        <v>503</v>
      </c>
      <c r="B503" s="1286"/>
      <c r="C503" s="1286"/>
      <c r="D503" s="1376"/>
      <c r="E503" s="929"/>
      <c r="F503" s="1354" t="s">
        <v>1070</v>
      </c>
      <c r="G503" s="1308" t="s">
        <v>1305</v>
      </c>
      <c r="H503" s="1354" t="s">
        <v>270</v>
      </c>
      <c r="I503" s="1376"/>
      <c r="J503" s="1296" t="s">
        <v>79</v>
      </c>
      <c r="K503" s="1455" t="s">
        <v>1324</v>
      </c>
      <c r="L503" s="1304"/>
      <c r="M503" s="1309">
        <v>-195</v>
      </c>
      <c r="N503" s="1310">
        <v>-85</v>
      </c>
      <c r="O503" s="1311">
        <f t="shared" si="15"/>
        <v>110</v>
      </c>
    </row>
    <row r="504" spans="1:15">
      <c r="A504" s="1376">
        <v>504</v>
      </c>
      <c r="B504" s="1286"/>
      <c r="C504" s="1286"/>
      <c r="D504" s="1376"/>
      <c r="E504" s="929"/>
      <c r="F504" s="1354" t="s">
        <v>1070</v>
      </c>
      <c r="G504" s="1308" t="s">
        <v>1305</v>
      </c>
      <c r="H504" s="1354" t="s">
        <v>270</v>
      </c>
      <c r="I504" s="1376"/>
      <c r="J504" s="1296" t="s">
        <v>79</v>
      </c>
      <c r="K504" s="1455" t="s">
        <v>488</v>
      </c>
      <c r="L504" s="1304"/>
      <c r="M504" s="1309">
        <v>24</v>
      </c>
      <c r="N504" s="1310">
        <v>538</v>
      </c>
      <c r="O504" s="1311">
        <f t="shared" si="15"/>
        <v>514</v>
      </c>
    </row>
    <row r="505" spans="1:15">
      <c r="A505" s="1376">
        <v>505</v>
      </c>
      <c r="B505" s="1286"/>
      <c r="C505" s="1286"/>
      <c r="D505" s="1376"/>
      <c r="E505" s="929"/>
      <c r="F505" s="1354" t="s">
        <v>1070</v>
      </c>
      <c r="G505" s="1308" t="s">
        <v>1305</v>
      </c>
      <c r="H505" s="1354" t="s">
        <v>270</v>
      </c>
      <c r="I505" s="1376"/>
      <c r="J505" s="1296" t="s">
        <v>79</v>
      </c>
      <c r="K505" s="1455" t="s">
        <v>489</v>
      </c>
      <c r="L505" s="1304"/>
      <c r="M505" s="1309">
        <v>248</v>
      </c>
      <c r="N505" s="1310">
        <v>3764</v>
      </c>
      <c r="O505" s="1311">
        <f t="shared" si="15"/>
        <v>3516</v>
      </c>
    </row>
    <row r="506" spans="1:15">
      <c r="A506" s="1376">
        <v>506</v>
      </c>
      <c r="B506" s="1286"/>
      <c r="C506" s="1286"/>
      <c r="D506" s="1376"/>
      <c r="E506" s="929"/>
      <c r="F506" s="1354" t="s">
        <v>1070</v>
      </c>
      <c r="G506" s="1308" t="s">
        <v>1305</v>
      </c>
      <c r="H506" s="1354" t="s">
        <v>270</v>
      </c>
      <c r="I506" s="1376"/>
      <c r="J506" s="1296" t="s">
        <v>79</v>
      </c>
      <c r="K506" s="1455" t="s">
        <v>1250</v>
      </c>
      <c r="L506" s="1304"/>
      <c r="M506" s="1309" t="s">
        <v>1381</v>
      </c>
      <c r="N506" s="1310" t="s">
        <v>1381</v>
      </c>
      <c r="O506" s="1311" t="str">
        <f t="shared" si="15"/>
        <v xml:space="preserve">- </v>
      </c>
    </row>
    <row r="507" spans="1:15">
      <c r="A507" s="1376">
        <v>507</v>
      </c>
      <c r="B507" s="1286"/>
      <c r="C507" s="1286"/>
      <c r="D507" s="1376"/>
      <c r="E507" s="929"/>
      <c r="F507" s="1354" t="s">
        <v>1070</v>
      </c>
      <c r="G507" s="1308" t="s">
        <v>1305</v>
      </c>
      <c r="H507" s="1354" t="s">
        <v>270</v>
      </c>
      <c r="I507" s="1376"/>
      <c r="J507" s="1296" t="s">
        <v>79</v>
      </c>
      <c r="K507" s="1455" t="s">
        <v>1251</v>
      </c>
      <c r="L507" s="1304"/>
      <c r="M507" s="1309">
        <v>170</v>
      </c>
      <c r="N507" s="1310">
        <v>1308</v>
      </c>
      <c r="O507" s="1311">
        <f t="shared" si="15"/>
        <v>1138</v>
      </c>
    </row>
    <row r="508" spans="1:15">
      <c r="A508" s="1376">
        <v>508</v>
      </c>
      <c r="B508" s="1286"/>
      <c r="C508" s="1286"/>
      <c r="D508" s="1376"/>
      <c r="E508" s="929"/>
      <c r="F508" s="1354" t="s">
        <v>1070</v>
      </c>
      <c r="G508" s="1308" t="s">
        <v>1305</v>
      </c>
      <c r="H508" s="1354" t="s">
        <v>270</v>
      </c>
      <c r="I508" s="1376"/>
      <c r="J508" s="1296" t="s">
        <v>79</v>
      </c>
      <c r="K508" s="1455" t="s">
        <v>1252</v>
      </c>
      <c r="L508" s="1304"/>
      <c r="M508" s="1309" t="s">
        <v>1381</v>
      </c>
      <c r="N508" s="1310" t="s">
        <v>1381</v>
      </c>
      <c r="O508" s="1311" t="str">
        <f t="shared" si="15"/>
        <v xml:space="preserve">- </v>
      </c>
    </row>
    <row r="509" spans="1:15">
      <c r="A509" s="1376">
        <v>509</v>
      </c>
      <c r="B509" s="1286"/>
      <c r="C509" s="1286"/>
      <c r="D509" s="1376"/>
      <c r="E509" s="929"/>
      <c r="F509" s="1354" t="s">
        <v>1070</v>
      </c>
      <c r="G509" s="1308" t="s">
        <v>1305</v>
      </c>
      <c r="H509" s="1354" t="s">
        <v>270</v>
      </c>
      <c r="I509" s="1376"/>
      <c r="J509" s="1296" t="s">
        <v>79</v>
      </c>
      <c r="K509" s="1455" t="s">
        <v>1253</v>
      </c>
      <c r="L509" s="1304"/>
      <c r="M509" s="1309">
        <v>1518</v>
      </c>
      <c r="N509" s="1310">
        <v>2027</v>
      </c>
      <c r="O509" s="1311">
        <f t="shared" si="15"/>
        <v>509</v>
      </c>
    </row>
    <row r="510" spans="1:15">
      <c r="A510" s="1376">
        <v>510</v>
      </c>
      <c r="B510" s="1286"/>
      <c r="C510" s="1286"/>
      <c r="D510" s="1376"/>
      <c r="E510" s="929"/>
      <c r="F510" s="1354" t="s">
        <v>1070</v>
      </c>
      <c r="G510" s="1308" t="s">
        <v>1305</v>
      </c>
      <c r="H510" s="1354" t="s">
        <v>270</v>
      </c>
      <c r="I510" s="1376"/>
      <c r="J510" s="1296" t="s">
        <v>79</v>
      </c>
      <c r="K510" s="1430" t="s">
        <v>1254</v>
      </c>
      <c r="L510" s="1304"/>
      <c r="M510" s="1309" t="s">
        <v>1381</v>
      </c>
      <c r="N510" s="1310" t="s">
        <v>1381</v>
      </c>
      <c r="O510" s="1311" t="str">
        <f t="shared" si="15"/>
        <v xml:space="preserve">- </v>
      </c>
    </row>
    <row r="511" spans="1:15">
      <c r="A511" s="1376">
        <v>511</v>
      </c>
      <c r="B511" s="1286"/>
      <c r="C511" s="1286"/>
      <c r="D511" s="1376"/>
      <c r="E511" s="929"/>
      <c r="F511" s="1354" t="s">
        <v>1070</v>
      </c>
      <c r="G511" s="1308" t="s">
        <v>1305</v>
      </c>
      <c r="H511" s="1354" t="s">
        <v>270</v>
      </c>
      <c r="I511" s="1376"/>
      <c r="J511" s="1296" t="s">
        <v>79</v>
      </c>
      <c r="K511" s="1430" t="s">
        <v>490</v>
      </c>
      <c r="L511" s="1304"/>
      <c r="M511" s="1309" t="s">
        <v>1381</v>
      </c>
      <c r="N511" s="1310" t="s">
        <v>1381</v>
      </c>
      <c r="O511" s="1311" t="str">
        <f t="shared" si="15"/>
        <v xml:space="preserve">- </v>
      </c>
    </row>
    <row r="512" spans="1:15">
      <c r="A512" s="1376">
        <v>512</v>
      </c>
      <c r="B512" s="1286"/>
      <c r="C512" s="1286"/>
      <c r="D512" s="1376"/>
      <c r="E512" s="546"/>
      <c r="F512" s="1354" t="s">
        <v>1070</v>
      </c>
      <c r="G512" s="1308" t="s">
        <v>1305</v>
      </c>
      <c r="H512" s="1354" t="s">
        <v>270</v>
      </c>
      <c r="I512" s="1376"/>
      <c r="J512" s="1296" t="s">
        <v>79</v>
      </c>
      <c r="K512" s="1459" t="s">
        <v>1255</v>
      </c>
      <c r="L512" s="1304"/>
      <c r="M512" s="1318">
        <v>7177</v>
      </c>
      <c r="N512" s="1319">
        <v>12560</v>
      </c>
      <c r="O512" s="1320">
        <f t="shared" si="15"/>
        <v>5383</v>
      </c>
    </row>
    <row r="513" spans="1:15">
      <c r="A513" s="1376">
        <v>513</v>
      </c>
      <c r="B513" s="1286"/>
      <c r="C513" s="1286"/>
      <c r="D513" s="1376"/>
      <c r="E513" s="546"/>
      <c r="F513" s="1354" t="s">
        <v>1070</v>
      </c>
      <c r="G513" s="1308" t="s">
        <v>1305</v>
      </c>
      <c r="H513" s="1354" t="s">
        <v>270</v>
      </c>
      <c r="I513" s="1376"/>
      <c r="J513" s="1296" t="s">
        <v>79</v>
      </c>
      <c r="K513" s="1425" t="s">
        <v>675</v>
      </c>
      <c r="L513" s="1304"/>
      <c r="M513" s="1426">
        <v>18338</v>
      </c>
      <c r="N513" s="1427">
        <v>19744</v>
      </c>
      <c r="O513" s="1428">
        <f t="shared" si="15"/>
        <v>1406</v>
      </c>
    </row>
    <row r="514" spans="1:15">
      <c r="A514" s="1376">
        <v>514</v>
      </c>
      <c r="B514" s="1286"/>
      <c r="C514" s="1286"/>
      <c r="D514" s="1376"/>
      <c r="E514" s="1280"/>
      <c r="F514" s="1354" t="s">
        <v>1070</v>
      </c>
      <c r="G514" s="1308" t="s">
        <v>1305</v>
      </c>
      <c r="H514" s="1354" t="s">
        <v>270</v>
      </c>
      <c r="I514" s="1376"/>
      <c r="J514" s="1296" t="s">
        <v>79</v>
      </c>
      <c r="K514" s="1456" t="s">
        <v>676</v>
      </c>
      <c r="L514" s="1304"/>
      <c r="M514" s="1304" t="s">
        <v>1381</v>
      </c>
      <c r="N514" s="1312" t="s">
        <v>1381</v>
      </c>
      <c r="O514" s="1313" t="str">
        <f t="shared" si="15"/>
        <v xml:space="preserve">- </v>
      </c>
    </row>
    <row r="515" spans="1:15">
      <c r="A515" s="1376">
        <v>515</v>
      </c>
      <c r="B515" s="1286"/>
      <c r="C515" s="1286"/>
      <c r="D515" s="1376"/>
      <c r="E515" s="1280"/>
      <c r="F515" s="1354" t="s">
        <v>1070</v>
      </c>
      <c r="G515" s="1308" t="s">
        <v>1305</v>
      </c>
      <c r="H515" s="1354" t="s">
        <v>270</v>
      </c>
      <c r="I515" s="1376"/>
      <c r="J515" s="1296" t="s">
        <v>79</v>
      </c>
      <c r="K515" s="1378" t="s">
        <v>1256</v>
      </c>
      <c r="L515" s="1304"/>
      <c r="M515" s="820" t="s">
        <v>1381</v>
      </c>
      <c r="N515" s="1333" t="s">
        <v>1381</v>
      </c>
      <c r="O515" s="1334" t="str">
        <f t="shared" si="15"/>
        <v xml:space="preserve">- </v>
      </c>
    </row>
    <row r="516" spans="1:15">
      <c r="A516" s="1376">
        <v>516</v>
      </c>
      <c r="B516" s="1286"/>
      <c r="C516" s="1286"/>
      <c r="D516" s="1376"/>
      <c r="E516" s="1461"/>
      <c r="F516" s="1354" t="s">
        <v>1070</v>
      </c>
      <c r="G516" s="1308" t="s">
        <v>1305</v>
      </c>
      <c r="H516" s="1354" t="s">
        <v>270</v>
      </c>
      <c r="I516" s="1376"/>
      <c r="J516" s="1296" t="s">
        <v>79</v>
      </c>
      <c r="K516" s="1378" t="s">
        <v>1257</v>
      </c>
      <c r="L516" s="1304"/>
      <c r="M516" s="820" t="s">
        <v>1381</v>
      </c>
      <c r="N516" s="1333" t="s">
        <v>1381</v>
      </c>
      <c r="O516" s="1334" t="str">
        <f t="shared" si="15"/>
        <v xml:space="preserve">- </v>
      </c>
    </row>
    <row r="517" spans="1:15">
      <c r="A517" s="1376">
        <v>517</v>
      </c>
      <c r="B517" s="1286"/>
      <c r="C517" s="1286"/>
      <c r="D517" s="1376"/>
      <c r="E517" s="1280"/>
      <c r="F517" s="1354" t="s">
        <v>1070</v>
      </c>
      <c r="G517" s="1308" t="s">
        <v>1305</v>
      </c>
      <c r="H517" s="1354" t="s">
        <v>270</v>
      </c>
      <c r="I517" s="1376"/>
      <c r="J517" s="1296" t="s">
        <v>79</v>
      </c>
      <c r="K517" s="1457" t="s">
        <v>677</v>
      </c>
      <c r="L517" s="1304"/>
      <c r="M517" s="826" t="s">
        <v>1381</v>
      </c>
      <c r="N517" s="1337" t="s">
        <v>1381</v>
      </c>
      <c r="O517" s="1338" t="str">
        <f t="shared" si="15"/>
        <v xml:space="preserve">- </v>
      </c>
    </row>
    <row r="518" spans="1:15">
      <c r="A518" s="1376">
        <v>518</v>
      </c>
      <c r="B518" s="1286"/>
      <c r="C518" s="1286"/>
      <c r="D518" s="1376"/>
      <c r="E518" s="929"/>
      <c r="F518" s="1354" t="s">
        <v>1070</v>
      </c>
      <c r="G518" s="1308" t="s">
        <v>1305</v>
      </c>
      <c r="H518" s="1354" t="s">
        <v>270</v>
      </c>
      <c r="I518" s="1376"/>
      <c r="J518" s="1296" t="s">
        <v>79</v>
      </c>
      <c r="K518" s="1425" t="s">
        <v>1258</v>
      </c>
      <c r="L518" s="1304"/>
      <c r="M518" s="1426" t="s">
        <v>1381</v>
      </c>
      <c r="N518" s="1427" t="s">
        <v>1381</v>
      </c>
      <c r="O518" s="1428" t="str">
        <f t="shared" si="15"/>
        <v xml:space="preserve">- </v>
      </c>
    </row>
    <row r="519" spans="1:15">
      <c r="A519" s="1376">
        <v>519</v>
      </c>
      <c r="B519" s="1286"/>
      <c r="C519" s="1286"/>
      <c r="D519" s="1376"/>
      <c r="F519" s="1354" t="s">
        <v>1070</v>
      </c>
      <c r="G519" s="1308" t="s">
        <v>1305</v>
      </c>
      <c r="H519" s="1354" t="s">
        <v>270</v>
      </c>
      <c r="I519" s="1376"/>
      <c r="J519" s="1296" t="s">
        <v>79</v>
      </c>
      <c r="K519" s="1425" t="s">
        <v>1263</v>
      </c>
      <c r="L519" s="1304"/>
      <c r="M519" s="1426">
        <v>3163</v>
      </c>
      <c r="N519" s="1427">
        <v>22448</v>
      </c>
      <c r="O519" s="1428">
        <f t="shared" si="15"/>
        <v>19285</v>
      </c>
    </row>
    <row r="520" spans="1:15">
      <c r="A520" s="1376">
        <v>520</v>
      </c>
      <c r="B520" s="1286"/>
      <c r="C520" s="1286"/>
      <c r="D520" s="1376"/>
      <c r="E520" s="929"/>
      <c r="F520" s="1354" t="s">
        <v>1070</v>
      </c>
      <c r="G520" s="1308" t="s">
        <v>1305</v>
      </c>
      <c r="H520" s="1354" t="s">
        <v>270</v>
      </c>
      <c r="I520" s="1376"/>
      <c r="J520" s="1296" t="s">
        <v>79</v>
      </c>
      <c r="K520" s="1429" t="s">
        <v>1266</v>
      </c>
      <c r="L520" s="1304"/>
      <c r="M520" s="1326" t="s">
        <v>1381</v>
      </c>
      <c r="N520" s="1327" t="s">
        <v>1381</v>
      </c>
      <c r="O520" s="1328" t="str">
        <f t="shared" si="15"/>
        <v xml:space="preserve">- </v>
      </c>
    </row>
    <row r="521" spans="1:15">
      <c r="A521" s="1376">
        <v>521</v>
      </c>
      <c r="B521" s="1286"/>
      <c r="C521" s="1286"/>
      <c r="D521" s="1376"/>
      <c r="E521" s="929"/>
      <c r="F521" s="1354" t="s">
        <v>1070</v>
      </c>
      <c r="G521" s="1308" t="s">
        <v>1305</v>
      </c>
      <c r="H521" s="1354" t="s">
        <v>270</v>
      </c>
      <c r="I521" s="1376"/>
      <c r="J521" s="1296" t="s">
        <v>79</v>
      </c>
      <c r="K521" s="1430" t="s">
        <v>1267</v>
      </c>
      <c r="L521" s="1304"/>
      <c r="M521" s="1309" t="s">
        <v>1381</v>
      </c>
      <c r="N521" s="1310" t="s">
        <v>1381</v>
      </c>
      <c r="O521" s="1311" t="str">
        <f t="shared" si="15"/>
        <v xml:space="preserve">- </v>
      </c>
    </row>
    <row r="522" spans="1:15">
      <c r="A522" s="1376">
        <v>522</v>
      </c>
      <c r="B522" s="1286"/>
      <c r="C522" s="1286"/>
      <c r="D522" s="1376"/>
      <c r="E522" s="929"/>
      <c r="F522" s="1354" t="s">
        <v>1070</v>
      </c>
      <c r="G522" s="1308" t="s">
        <v>1305</v>
      </c>
      <c r="H522" s="1354" t="s">
        <v>270</v>
      </c>
      <c r="I522" s="1376"/>
      <c r="J522" s="1296" t="s">
        <v>79</v>
      </c>
      <c r="K522" s="1430" t="s">
        <v>1268</v>
      </c>
      <c r="L522" s="1304"/>
      <c r="M522" s="1309" t="s">
        <v>1381</v>
      </c>
      <c r="N522" s="1310" t="s">
        <v>1381</v>
      </c>
      <c r="O522" s="1311" t="str">
        <f t="shared" si="15"/>
        <v xml:space="preserve">- </v>
      </c>
    </row>
    <row r="523" spans="1:15">
      <c r="A523" s="1376">
        <v>523</v>
      </c>
      <c r="B523" s="1286"/>
      <c r="C523" s="1286"/>
      <c r="D523" s="1376"/>
      <c r="E523" s="929"/>
      <c r="F523" s="1354" t="s">
        <v>1070</v>
      </c>
      <c r="G523" s="1308" t="s">
        <v>1305</v>
      </c>
      <c r="H523" s="1354" t="s">
        <v>270</v>
      </c>
      <c r="I523" s="1376"/>
      <c r="J523" s="1296" t="s">
        <v>79</v>
      </c>
      <c r="K523" s="1430" t="s">
        <v>1325</v>
      </c>
      <c r="L523" s="1304"/>
      <c r="M523" s="1309" t="s">
        <v>1381</v>
      </c>
      <c r="N523" s="1310" t="s">
        <v>1381</v>
      </c>
      <c r="O523" s="1311" t="str">
        <f t="shared" si="15"/>
        <v xml:space="preserve">- </v>
      </c>
    </row>
    <row r="524" spans="1:15">
      <c r="A524" s="1376">
        <v>524</v>
      </c>
      <c r="B524" s="1286"/>
      <c r="C524" s="1286"/>
      <c r="D524" s="1376"/>
      <c r="E524" s="929"/>
      <c r="F524" s="1354" t="s">
        <v>1070</v>
      </c>
      <c r="G524" s="1308" t="s">
        <v>1305</v>
      </c>
      <c r="H524" s="1354" t="s">
        <v>270</v>
      </c>
      <c r="I524" s="1376"/>
      <c r="J524" s="1296" t="s">
        <v>79</v>
      </c>
      <c r="K524" s="1430" t="s">
        <v>1326</v>
      </c>
      <c r="L524" s="1304"/>
      <c r="M524" s="1309" t="s">
        <v>1381</v>
      </c>
      <c r="N524" s="1310" t="s">
        <v>1381</v>
      </c>
      <c r="O524" s="1311" t="str">
        <f t="shared" si="15"/>
        <v xml:space="preserve">- </v>
      </c>
    </row>
    <row r="525" spans="1:15">
      <c r="A525" s="1376">
        <v>525</v>
      </c>
      <c r="B525" s="1286"/>
      <c r="C525" s="1286"/>
      <c r="D525" s="1376"/>
      <c r="E525" s="929"/>
      <c r="F525" s="1354" t="s">
        <v>1070</v>
      </c>
      <c r="G525" s="1308" t="s">
        <v>1305</v>
      </c>
      <c r="H525" s="1354" t="s">
        <v>270</v>
      </c>
      <c r="I525" s="1376"/>
      <c r="J525" s="1296" t="s">
        <v>79</v>
      </c>
      <c r="K525" s="1459" t="s">
        <v>1273</v>
      </c>
      <c r="L525" s="1304"/>
      <c r="M525" s="1318" t="s">
        <v>1381</v>
      </c>
      <c r="N525" s="1319" t="s">
        <v>1381</v>
      </c>
      <c r="O525" s="1320" t="str">
        <f t="shared" si="15"/>
        <v xml:space="preserve">- </v>
      </c>
    </row>
    <row r="526" spans="1:15">
      <c r="A526" s="1376">
        <v>526</v>
      </c>
      <c r="B526" s="1286"/>
      <c r="C526" s="1286"/>
      <c r="D526" s="1376"/>
      <c r="E526" s="929"/>
      <c r="F526" s="1354" t="s">
        <v>1070</v>
      </c>
      <c r="G526" s="1308" t="s">
        <v>1305</v>
      </c>
      <c r="H526" s="1354" t="s">
        <v>270</v>
      </c>
      <c r="I526" s="1376"/>
      <c r="J526" s="1296" t="s">
        <v>79</v>
      </c>
      <c r="K526" s="1425" t="s">
        <v>893</v>
      </c>
      <c r="L526" s="1304"/>
      <c r="M526" s="1426">
        <v>91131</v>
      </c>
      <c r="N526" s="1427">
        <v>88982</v>
      </c>
      <c r="O526" s="1428">
        <f t="shared" si="15"/>
        <v>-2149</v>
      </c>
    </row>
    <row r="527" spans="1:15">
      <c r="A527" s="1376">
        <v>527</v>
      </c>
      <c r="B527" s="1286"/>
      <c r="C527" s="1286"/>
      <c r="D527" s="1376"/>
      <c r="E527" s="929"/>
      <c r="F527" s="1354" t="s">
        <v>1070</v>
      </c>
      <c r="G527" s="1308" t="s">
        <v>1305</v>
      </c>
      <c r="H527" s="1354" t="s">
        <v>270</v>
      </c>
      <c r="I527" s="1376"/>
      <c r="J527" s="1296" t="s">
        <v>79</v>
      </c>
      <c r="K527" s="1429" t="s">
        <v>107</v>
      </c>
      <c r="L527" s="1304"/>
      <c r="M527" s="1326" t="s">
        <v>1381</v>
      </c>
      <c r="N527" s="1327" t="s">
        <v>1381</v>
      </c>
      <c r="O527" s="1328" t="str">
        <f t="shared" si="15"/>
        <v xml:space="preserve">- </v>
      </c>
    </row>
    <row r="528" spans="1:15">
      <c r="A528" s="1376">
        <v>528</v>
      </c>
      <c r="B528" s="1286"/>
      <c r="C528" s="1286"/>
      <c r="D528" s="1376"/>
      <c r="E528" s="929"/>
      <c r="F528" s="1354" t="s">
        <v>1070</v>
      </c>
      <c r="G528" s="1308" t="s">
        <v>1305</v>
      </c>
      <c r="H528" s="1354" t="s">
        <v>270</v>
      </c>
      <c r="I528" s="1376"/>
      <c r="J528" s="1296" t="s">
        <v>79</v>
      </c>
      <c r="K528" s="1430" t="s">
        <v>1327</v>
      </c>
      <c r="L528" s="1304"/>
      <c r="M528" s="1309" t="s">
        <v>1381</v>
      </c>
      <c r="N528" s="1310" t="s">
        <v>1381</v>
      </c>
      <c r="O528" s="1311" t="str">
        <f t="shared" si="15"/>
        <v xml:space="preserve">- </v>
      </c>
    </row>
    <row r="529" spans="1:15">
      <c r="A529" s="1376">
        <v>529</v>
      </c>
      <c r="B529" s="1286"/>
      <c r="C529" s="1286"/>
      <c r="D529" s="1376"/>
      <c r="E529" s="929"/>
      <c r="F529" s="1354" t="s">
        <v>1070</v>
      </c>
      <c r="G529" s="1308" t="s">
        <v>1305</v>
      </c>
      <c r="H529" s="1354" t="s">
        <v>270</v>
      </c>
      <c r="I529" s="1376"/>
      <c r="J529" s="1296" t="s">
        <v>79</v>
      </c>
      <c r="K529" s="1459" t="s">
        <v>1328</v>
      </c>
      <c r="L529" s="1304"/>
      <c r="M529" s="1318" t="s">
        <v>1381</v>
      </c>
      <c r="N529" s="1319" t="s">
        <v>1381</v>
      </c>
      <c r="O529" s="1320" t="str">
        <f t="shared" si="15"/>
        <v xml:space="preserve">- </v>
      </c>
    </row>
    <row r="530" spans="1:15">
      <c r="A530" s="1376">
        <v>530</v>
      </c>
      <c r="B530" s="1286"/>
      <c r="C530" s="1286"/>
      <c r="D530" s="1376"/>
      <c r="E530" s="929"/>
      <c r="F530" s="1354" t="s">
        <v>1070</v>
      </c>
      <c r="G530" s="1308" t="s">
        <v>1305</v>
      </c>
      <c r="H530" s="1354" t="s">
        <v>270</v>
      </c>
      <c r="I530" s="1376"/>
      <c r="J530" s="1296" t="s">
        <v>79</v>
      </c>
      <c r="K530" s="1425" t="s">
        <v>1274</v>
      </c>
      <c r="L530" s="1304"/>
      <c r="M530" s="1426">
        <v>34637</v>
      </c>
      <c r="N530" s="1427">
        <v>27162</v>
      </c>
      <c r="O530" s="1428">
        <f t="shared" ref="O530:O543" si="16">IF(SUM(N530)-SUM(M530)=0,"- ",SUM(N530)-SUM(M530))</f>
        <v>-7475</v>
      </c>
    </row>
    <row r="531" spans="1:15">
      <c r="A531" s="1376">
        <v>531</v>
      </c>
      <c r="B531" s="1286"/>
      <c r="C531" s="1286"/>
      <c r="D531" s="1376"/>
      <c r="F531" s="1354" t="s">
        <v>1070</v>
      </c>
      <c r="G531" s="1308" t="s">
        <v>1305</v>
      </c>
      <c r="H531" s="1354" t="s">
        <v>270</v>
      </c>
      <c r="I531" s="1376"/>
      <c r="J531" s="1296" t="s">
        <v>79</v>
      </c>
      <c r="K531" s="1429" t="s">
        <v>1275</v>
      </c>
      <c r="L531" s="1304"/>
      <c r="M531" s="1326">
        <v>4373</v>
      </c>
      <c r="N531" s="1327" t="s">
        <v>1381</v>
      </c>
      <c r="O531" s="1328">
        <f t="shared" si="16"/>
        <v>-4373</v>
      </c>
    </row>
    <row r="532" spans="1:15" ht="14.25">
      <c r="A532" s="1376">
        <v>532</v>
      </c>
      <c r="B532" s="1286"/>
      <c r="C532" s="1286"/>
      <c r="D532" s="1376"/>
      <c r="E532" s="1403"/>
      <c r="F532" s="1354" t="s">
        <v>1070</v>
      </c>
      <c r="G532" s="1308" t="s">
        <v>1305</v>
      </c>
      <c r="H532" s="1354" t="s">
        <v>270</v>
      </c>
      <c r="I532" s="1376"/>
      <c r="J532" s="1296" t="s">
        <v>79</v>
      </c>
      <c r="K532" s="1430" t="s">
        <v>114</v>
      </c>
      <c r="L532" s="1304"/>
      <c r="M532" s="1309" t="s">
        <v>1381</v>
      </c>
      <c r="N532" s="1310" t="s">
        <v>1381</v>
      </c>
      <c r="O532" s="1311" t="str">
        <f t="shared" si="16"/>
        <v xml:space="preserve">- </v>
      </c>
    </row>
    <row r="533" spans="1:15" ht="13.5">
      <c r="A533" s="1376">
        <v>533</v>
      </c>
      <c r="B533" s="1286"/>
      <c r="C533" s="1286"/>
      <c r="D533" s="1376"/>
      <c r="E533" s="1462"/>
      <c r="F533" s="1354" t="s">
        <v>1070</v>
      </c>
      <c r="G533" s="1308" t="s">
        <v>1305</v>
      </c>
      <c r="H533" s="1354" t="s">
        <v>270</v>
      </c>
      <c r="I533" s="1376"/>
      <c r="J533" s="1296" t="s">
        <v>79</v>
      </c>
      <c r="K533" s="1430" t="s">
        <v>1276</v>
      </c>
      <c r="L533" s="1304"/>
      <c r="M533" s="1309" t="s">
        <v>1381</v>
      </c>
      <c r="N533" s="1310" t="s">
        <v>1381</v>
      </c>
      <c r="O533" s="1311" t="str">
        <f t="shared" si="16"/>
        <v xml:space="preserve">- </v>
      </c>
    </row>
    <row r="534" spans="1:15">
      <c r="A534" s="1376">
        <v>534</v>
      </c>
      <c r="B534" s="1286"/>
      <c r="C534" s="1286"/>
      <c r="D534" s="1376"/>
      <c r="F534" s="1354" t="s">
        <v>1070</v>
      </c>
      <c r="G534" s="1308" t="s">
        <v>1305</v>
      </c>
      <c r="H534" s="1354" t="s">
        <v>270</v>
      </c>
      <c r="I534" s="1376"/>
      <c r="J534" s="1296" t="s">
        <v>79</v>
      </c>
      <c r="K534" s="1430" t="s">
        <v>1277</v>
      </c>
      <c r="L534" s="1304"/>
      <c r="M534" s="1309" t="s">
        <v>1381</v>
      </c>
      <c r="N534" s="1310" t="s">
        <v>1381</v>
      </c>
      <c r="O534" s="1311" t="str">
        <f t="shared" si="16"/>
        <v xml:space="preserve">- </v>
      </c>
    </row>
    <row r="535" spans="1:15">
      <c r="A535" s="1376">
        <v>535</v>
      </c>
      <c r="B535" s="1286"/>
      <c r="C535" s="1286"/>
      <c r="D535" s="1376"/>
      <c r="F535" s="1354" t="s">
        <v>1070</v>
      </c>
      <c r="G535" s="1308" t="s">
        <v>1305</v>
      </c>
      <c r="H535" s="1354" t="s">
        <v>270</v>
      </c>
      <c r="I535" s="1376"/>
      <c r="J535" s="1296" t="s">
        <v>79</v>
      </c>
      <c r="K535" s="1430" t="s">
        <v>1283</v>
      </c>
      <c r="L535" s="1304"/>
      <c r="M535" s="1309" t="s">
        <v>1381</v>
      </c>
      <c r="N535" s="1310" t="s">
        <v>1381</v>
      </c>
      <c r="O535" s="1311" t="str">
        <f t="shared" si="16"/>
        <v xml:space="preserve">- </v>
      </c>
    </row>
    <row r="536" spans="1:15">
      <c r="A536" s="1376">
        <v>536</v>
      </c>
      <c r="B536" s="1286"/>
      <c r="C536" s="1286"/>
      <c r="D536" s="1376"/>
      <c r="F536" s="1354" t="s">
        <v>1070</v>
      </c>
      <c r="G536" s="1308" t="s">
        <v>1305</v>
      </c>
      <c r="H536" s="1354" t="s">
        <v>270</v>
      </c>
      <c r="I536" s="1376"/>
      <c r="J536" s="1296" t="s">
        <v>79</v>
      </c>
      <c r="K536" s="1430" t="s">
        <v>1284</v>
      </c>
      <c r="L536" s="1304"/>
      <c r="M536" s="1309" t="s">
        <v>1381</v>
      </c>
      <c r="N536" s="1310" t="s">
        <v>1381</v>
      </c>
      <c r="O536" s="1311" t="str">
        <f t="shared" si="16"/>
        <v xml:space="preserve">- </v>
      </c>
    </row>
    <row r="537" spans="1:15">
      <c r="A537" s="1376">
        <v>537</v>
      </c>
      <c r="B537" s="1286"/>
      <c r="C537" s="1286"/>
      <c r="D537" s="1376"/>
      <c r="F537" s="1354" t="s">
        <v>1070</v>
      </c>
      <c r="G537" s="1308" t="s">
        <v>1305</v>
      </c>
      <c r="H537" s="1354" t="s">
        <v>270</v>
      </c>
      <c r="I537" s="1376"/>
      <c r="J537" s="1296" t="s">
        <v>79</v>
      </c>
      <c r="K537" s="1430" t="s">
        <v>1285</v>
      </c>
      <c r="L537" s="1304"/>
      <c r="M537" s="1309" t="s">
        <v>1381</v>
      </c>
      <c r="N537" s="1310" t="s">
        <v>1381</v>
      </c>
      <c r="O537" s="1311" t="str">
        <f t="shared" si="16"/>
        <v xml:space="preserve">- </v>
      </c>
    </row>
    <row r="538" spans="1:15">
      <c r="A538" s="1376">
        <v>538</v>
      </c>
      <c r="B538" s="1286"/>
      <c r="C538" s="1286"/>
      <c r="D538" s="1376"/>
      <c r="F538" s="1354" t="s">
        <v>1070</v>
      </c>
      <c r="G538" s="1308" t="s">
        <v>1305</v>
      </c>
      <c r="H538" s="1354" t="s">
        <v>270</v>
      </c>
      <c r="I538" s="1376"/>
      <c r="J538" s="1296" t="s">
        <v>79</v>
      </c>
      <c r="K538" s="1430" t="s">
        <v>1281</v>
      </c>
      <c r="L538" s="1304"/>
      <c r="M538" s="1309" t="s">
        <v>1381</v>
      </c>
      <c r="N538" s="1310" t="s">
        <v>1381</v>
      </c>
      <c r="O538" s="1311" t="str">
        <f t="shared" si="16"/>
        <v xml:space="preserve">- </v>
      </c>
    </row>
    <row r="539" spans="1:15">
      <c r="A539" s="1376">
        <v>539</v>
      </c>
      <c r="B539" s="1286"/>
      <c r="C539" s="1286"/>
      <c r="D539" s="1376"/>
      <c r="F539" s="1354" t="s">
        <v>1070</v>
      </c>
      <c r="G539" s="1308" t="s">
        <v>1305</v>
      </c>
      <c r="H539" s="1354" t="s">
        <v>270</v>
      </c>
      <c r="I539" s="1376"/>
      <c r="J539" s="1296" t="s">
        <v>79</v>
      </c>
      <c r="K539" s="1459" t="s">
        <v>1288</v>
      </c>
      <c r="L539" s="1304"/>
      <c r="M539" s="1318">
        <v>30264</v>
      </c>
      <c r="N539" s="1319">
        <v>27162</v>
      </c>
      <c r="O539" s="1320">
        <f t="shared" si="16"/>
        <v>-3102</v>
      </c>
    </row>
    <row r="540" spans="1:15">
      <c r="A540" s="1376">
        <v>540</v>
      </c>
      <c r="B540" s="1286"/>
      <c r="C540" s="1286"/>
      <c r="D540" s="1376"/>
      <c r="F540" s="1354" t="s">
        <v>1070</v>
      </c>
      <c r="G540" s="1308" t="s">
        <v>1305</v>
      </c>
      <c r="H540" s="1354" t="s">
        <v>270</v>
      </c>
      <c r="I540" s="1376"/>
      <c r="J540" s="1296" t="s">
        <v>79</v>
      </c>
      <c r="K540" s="1460" t="s">
        <v>132</v>
      </c>
      <c r="L540" s="1304"/>
      <c r="M540" s="1426">
        <v>78827</v>
      </c>
      <c r="N540" s="1427">
        <v>86983</v>
      </c>
      <c r="O540" s="1428">
        <f t="shared" si="16"/>
        <v>8156</v>
      </c>
    </row>
    <row r="541" spans="1:15">
      <c r="A541" s="1376">
        <v>541</v>
      </c>
      <c r="B541" s="1286"/>
      <c r="C541" s="1286"/>
      <c r="D541" s="1376"/>
      <c r="F541" s="1354" t="s">
        <v>1070</v>
      </c>
      <c r="G541" s="1308" t="s">
        <v>1305</v>
      </c>
      <c r="H541" s="1354" t="s">
        <v>270</v>
      </c>
      <c r="I541" s="1376"/>
      <c r="J541" s="1296" t="s">
        <v>79</v>
      </c>
      <c r="K541" s="1425" t="s">
        <v>1289</v>
      </c>
      <c r="L541" s="1304"/>
      <c r="M541" s="1426">
        <v>92</v>
      </c>
      <c r="N541" s="1427">
        <v>90</v>
      </c>
      <c r="O541" s="1428">
        <f t="shared" si="16"/>
        <v>-2</v>
      </c>
    </row>
    <row r="542" spans="1:15">
      <c r="A542" s="1376">
        <v>542</v>
      </c>
      <c r="B542" s="1286"/>
      <c r="C542" s="1286"/>
      <c r="D542" s="1376"/>
      <c r="F542" s="1354" t="s">
        <v>1070</v>
      </c>
      <c r="G542" s="1308" t="s">
        <v>1305</v>
      </c>
      <c r="H542" s="1354" t="s">
        <v>270</v>
      </c>
      <c r="I542" s="1376"/>
      <c r="J542" s="1296" t="s">
        <v>79</v>
      </c>
      <c r="K542" s="1429" t="s">
        <v>1290</v>
      </c>
      <c r="L542" s="1304"/>
      <c r="M542" s="1326">
        <v>92</v>
      </c>
      <c r="N542" s="1327">
        <v>90</v>
      </c>
      <c r="O542" s="1328">
        <f t="shared" si="16"/>
        <v>-2</v>
      </c>
    </row>
    <row r="543" spans="1:15">
      <c r="A543" s="1376">
        <v>543</v>
      </c>
      <c r="B543" s="1286"/>
      <c r="C543" s="1286"/>
      <c r="D543" s="1376"/>
      <c r="F543" s="1308" t="s">
        <v>1167</v>
      </c>
      <c r="G543" s="1354" t="s">
        <v>1305</v>
      </c>
      <c r="H543" s="1354" t="s">
        <v>270</v>
      </c>
      <c r="I543" s="1376"/>
      <c r="J543" s="1296" t="s">
        <v>79</v>
      </c>
      <c r="K543" s="1463" t="s">
        <v>1329</v>
      </c>
      <c r="L543" s="1304"/>
      <c r="M543" s="1326" t="s">
        <v>1381</v>
      </c>
      <c r="N543" s="1327" t="s">
        <v>1381</v>
      </c>
      <c r="O543" s="1328" t="str">
        <f t="shared" si="16"/>
        <v xml:space="preserve">- </v>
      </c>
    </row>
    <row r="544" spans="1:15">
      <c r="A544" s="1376">
        <v>544</v>
      </c>
      <c r="B544" s="1286"/>
      <c r="C544" s="1286"/>
      <c r="D544" s="1376"/>
      <c r="F544" s="1354" t="s">
        <v>1070</v>
      </c>
      <c r="G544" s="1308" t="s">
        <v>1305</v>
      </c>
      <c r="H544" s="1354" t="s">
        <v>270</v>
      </c>
      <c r="I544" s="1376"/>
      <c r="J544" s="1296" t="s">
        <v>79</v>
      </c>
      <c r="K544" s="1356" t="s">
        <v>1169</v>
      </c>
      <c r="L544" s="1304"/>
      <c r="M544" s="1357" t="s">
        <v>1381</v>
      </c>
      <c r="N544" s="1358" t="s">
        <v>1381</v>
      </c>
      <c r="O544" s="1359"/>
    </row>
    <row r="545" spans="1:15">
      <c r="A545" s="1376">
        <v>545</v>
      </c>
      <c r="B545" s="1286"/>
      <c r="C545" s="1286"/>
      <c r="D545" s="1376"/>
      <c r="F545" s="1354" t="s">
        <v>1070</v>
      </c>
      <c r="G545" s="1308" t="s">
        <v>1305</v>
      </c>
      <c r="H545" s="1354" t="s">
        <v>270</v>
      </c>
      <c r="I545" s="1376"/>
      <c r="J545" s="1296" t="s">
        <v>79</v>
      </c>
      <c r="K545" s="1464" t="s">
        <v>79</v>
      </c>
      <c r="L545" s="1304"/>
      <c r="M545" s="1360" t="s">
        <v>1381</v>
      </c>
      <c r="N545" s="1310" t="s">
        <v>1381</v>
      </c>
      <c r="O545" s="1361"/>
    </row>
    <row r="546" spans="1:15">
      <c r="A546" s="1376">
        <v>546</v>
      </c>
      <c r="B546" s="1286"/>
      <c r="C546" s="1286"/>
      <c r="D546" s="1376"/>
      <c r="F546" s="1354" t="s">
        <v>1070</v>
      </c>
      <c r="G546" s="1308" t="s">
        <v>1305</v>
      </c>
      <c r="H546" s="1354" t="s">
        <v>270</v>
      </c>
      <c r="I546" s="1376"/>
      <c r="J546" s="1296" t="s">
        <v>79</v>
      </c>
      <c r="K546" s="1464" t="s">
        <v>79</v>
      </c>
      <c r="L546" s="1304"/>
      <c r="M546" s="1357" t="s">
        <v>1381</v>
      </c>
      <c r="N546" s="1358" t="s">
        <v>1381</v>
      </c>
      <c r="O546" s="1359"/>
    </row>
    <row r="547" spans="1:15">
      <c r="A547" s="1376">
        <v>547</v>
      </c>
      <c r="B547" s="1286"/>
      <c r="C547" s="1286"/>
      <c r="D547" s="1376"/>
      <c r="F547" s="1354" t="s">
        <v>1070</v>
      </c>
      <c r="G547" s="1308" t="s">
        <v>1305</v>
      </c>
      <c r="H547" s="1354" t="s">
        <v>270</v>
      </c>
      <c r="I547" s="1376"/>
      <c r="J547" s="1296" t="s">
        <v>79</v>
      </c>
      <c r="K547" s="1464" t="s">
        <v>79</v>
      </c>
      <c r="L547" s="1304"/>
      <c r="M547" s="1360" t="s">
        <v>1381</v>
      </c>
      <c r="N547" s="1310" t="s">
        <v>1381</v>
      </c>
      <c r="O547" s="1361"/>
    </row>
    <row r="548" spans="1:15">
      <c r="A548" s="1376">
        <v>548</v>
      </c>
      <c r="B548" s="1286"/>
      <c r="C548" s="1286"/>
      <c r="D548" s="1376"/>
      <c r="F548" s="1354" t="s">
        <v>1070</v>
      </c>
      <c r="G548" s="1308" t="s">
        <v>1305</v>
      </c>
      <c r="H548" s="1354" t="s">
        <v>270</v>
      </c>
      <c r="I548" s="1376"/>
      <c r="J548" s="1296" t="s">
        <v>79</v>
      </c>
      <c r="K548" s="1464" t="s">
        <v>79</v>
      </c>
      <c r="L548" s="1304"/>
      <c r="M548" s="1357" t="s">
        <v>1381</v>
      </c>
      <c r="N548" s="1358" t="s">
        <v>1381</v>
      </c>
      <c r="O548" s="1359"/>
    </row>
    <row r="549" spans="1:15">
      <c r="A549" s="1376">
        <v>549</v>
      </c>
      <c r="B549" s="1286"/>
      <c r="C549" s="1286"/>
      <c r="D549" s="1376"/>
      <c r="F549" s="1354" t="s">
        <v>1070</v>
      </c>
      <c r="G549" s="1308" t="s">
        <v>1305</v>
      </c>
      <c r="H549" s="1354" t="s">
        <v>270</v>
      </c>
      <c r="I549" s="1376"/>
      <c r="J549" s="1296" t="s">
        <v>79</v>
      </c>
      <c r="K549" s="1464" t="s">
        <v>79</v>
      </c>
      <c r="L549" s="1304"/>
      <c r="M549" s="1360" t="s">
        <v>1381</v>
      </c>
      <c r="N549" s="1310" t="s">
        <v>1381</v>
      </c>
      <c r="O549" s="1361"/>
    </row>
    <row r="550" spans="1:15">
      <c r="A550" s="1376">
        <v>550</v>
      </c>
      <c r="B550" s="1286"/>
      <c r="C550" s="1286"/>
      <c r="D550" s="1376"/>
      <c r="F550" s="1354" t="s">
        <v>1070</v>
      </c>
      <c r="G550" s="1308" t="s">
        <v>1305</v>
      </c>
      <c r="H550" s="1354" t="s">
        <v>270</v>
      </c>
      <c r="I550" s="1376"/>
      <c r="J550" s="1296" t="s">
        <v>79</v>
      </c>
      <c r="K550" s="1464" t="s">
        <v>79</v>
      </c>
      <c r="L550" s="1304"/>
      <c r="M550" s="1357" t="s">
        <v>1381</v>
      </c>
      <c r="N550" s="1358" t="s">
        <v>1381</v>
      </c>
      <c r="O550" s="1359"/>
    </row>
    <row r="551" spans="1:15">
      <c r="A551" s="1376">
        <v>551</v>
      </c>
      <c r="B551" s="1286"/>
      <c r="C551" s="1286"/>
      <c r="D551" s="1376"/>
      <c r="F551" s="1354" t="s">
        <v>1070</v>
      </c>
      <c r="G551" s="1308" t="s">
        <v>1305</v>
      </c>
      <c r="H551" s="1354" t="s">
        <v>270</v>
      </c>
      <c r="I551" s="1376"/>
      <c r="J551" s="1296" t="s">
        <v>79</v>
      </c>
      <c r="K551" s="1464" t="s">
        <v>79</v>
      </c>
      <c r="L551" s="1304"/>
      <c r="M551" s="1360" t="s">
        <v>1381</v>
      </c>
      <c r="N551" s="1310" t="s">
        <v>1381</v>
      </c>
      <c r="O551" s="1361"/>
    </row>
    <row r="552" spans="1:15">
      <c r="A552" s="1376">
        <v>552</v>
      </c>
      <c r="B552" s="1286"/>
      <c r="C552" s="1286"/>
      <c r="D552" s="1376"/>
      <c r="F552" s="1354" t="s">
        <v>1070</v>
      </c>
      <c r="G552" s="1308" t="s">
        <v>1305</v>
      </c>
      <c r="H552" s="1354" t="s">
        <v>270</v>
      </c>
      <c r="I552" s="1376"/>
      <c r="J552" s="1296" t="s">
        <v>79</v>
      </c>
      <c r="K552" s="1464" t="s">
        <v>79</v>
      </c>
      <c r="L552" s="1304"/>
      <c r="M552" s="1357" t="s">
        <v>1381</v>
      </c>
      <c r="N552" s="1358" t="s">
        <v>1381</v>
      </c>
      <c r="O552" s="1359"/>
    </row>
    <row r="553" spans="1:15">
      <c r="A553" s="1376">
        <v>553</v>
      </c>
      <c r="B553" s="1286"/>
      <c r="C553" s="1286"/>
      <c r="D553" s="1376"/>
      <c r="F553" s="1354" t="s">
        <v>1070</v>
      </c>
      <c r="G553" s="1308" t="s">
        <v>1305</v>
      </c>
      <c r="H553" s="1354" t="s">
        <v>270</v>
      </c>
      <c r="I553" s="1376"/>
      <c r="J553" s="1296" t="s">
        <v>79</v>
      </c>
      <c r="K553" s="1464" t="s">
        <v>79</v>
      </c>
      <c r="L553" s="1304"/>
      <c r="M553" s="1360" t="s">
        <v>1381</v>
      </c>
      <c r="N553" s="1310" t="s">
        <v>1381</v>
      </c>
      <c r="O553" s="1361"/>
    </row>
    <row r="554" spans="1:15">
      <c r="A554" s="1376">
        <v>554</v>
      </c>
      <c r="B554" s="1286"/>
      <c r="C554" s="1286"/>
      <c r="D554" s="1376"/>
      <c r="F554" s="1354" t="s">
        <v>1070</v>
      </c>
      <c r="G554" s="1308" t="s">
        <v>1305</v>
      </c>
      <c r="H554" s="1354" t="s">
        <v>270</v>
      </c>
      <c r="I554" s="1376"/>
      <c r="J554" s="1296" t="s">
        <v>79</v>
      </c>
      <c r="K554" s="1363" t="s">
        <v>1292</v>
      </c>
      <c r="L554" s="1304"/>
      <c r="M554" s="1357" t="s">
        <v>1381</v>
      </c>
      <c r="N554" s="1358" t="s">
        <v>1381</v>
      </c>
      <c r="O554" s="1359"/>
    </row>
    <row r="555" spans="1:15">
      <c r="A555" s="1376">
        <v>555</v>
      </c>
      <c r="B555" s="1286"/>
      <c r="C555" s="1286"/>
      <c r="D555" s="1376"/>
      <c r="F555" s="1354" t="s">
        <v>1070</v>
      </c>
      <c r="G555" s="1308" t="s">
        <v>1305</v>
      </c>
      <c r="H555" s="1354" t="s">
        <v>270</v>
      </c>
      <c r="I555" s="1376"/>
      <c r="J555" s="1296" t="s">
        <v>79</v>
      </c>
      <c r="K555" s="1464" t="s">
        <v>79</v>
      </c>
      <c r="L555" s="1304"/>
      <c r="M555" s="1360" t="s">
        <v>1381</v>
      </c>
      <c r="N555" s="1310" t="s">
        <v>1381</v>
      </c>
      <c r="O555" s="1361"/>
    </row>
    <row r="556" spans="1:15">
      <c r="A556" s="1376">
        <v>556</v>
      </c>
      <c r="B556" s="1286"/>
      <c r="C556" s="1286"/>
      <c r="D556" s="1376"/>
      <c r="F556" s="1354" t="s">
        <v>1070</v>
      </c>
      <c r="G556" s="1308" t="s">
        <v>1305</v>
      </c>
      <c r="H556" s="1354" t="s">
        <v>270</v>
      </c>
      <c r="I556" s="1376"/>
      <c r="J556" s="1296" t="s">
        <v>79</v>
      </c>
      <c r="K556" s="1425" t="s">
        <v>1293</v>
      </c>
      <c r="L556" s="1304"/>
      <c r="M556" s="1426">
        <v>542</v>
      </c>
      <c r="N556" s="1427">
        <v>403</v>
      </c>
      <c r="O556" s="1428">
        <f t="shared" ref="O556:O559" si="17">IF(SUM(N556)-SUM(M556)=0,"- ",SUM(N556)-SUM(M556))</f>
        <v>-139</v>
      </c>
    </row>
    <row r="557" spans="1:15">
      <c r="A557" s="1376">
        <v>557</v>
      </c>
      <c r="B557" s="1286"/>
      <c r="C557" s="1286"/>
      <c r="D557" s="1376"/>
      <c r="F557" s="1354" t="s">
        <v>1070</v>
      </c>
      <c r="G557" s="1308" t="s">
        <v>1305</v>
      </c>
      <c r="H557" s="1354" t="s">
        <v>270</v>
      </c>
      <c r="I557" s="1376"/>
      <c r="J557" s="1296" t="s">
        <v>79</v>
      </c>
      <c r="K557" s="1429" t="s">
        <v>1294</v>
      </c>
      <c r="L557" s="1304"/>
      <c r="M557" s="1326">
        <v>456</v>
      </c>
      <c r="N557" s="1327">
        <v>262</v>
      </c>
      <c r="O557" s="1328">
        <f t="shared" si="17"/>
        <v>-194</v>
      </c>
    </row>
    <row r="558" spans="1:15">
      <c r="A558" s="1376">
        <v>558</v>
      </c>
      <c r="B558" s="1286"/>
      <c r="C558" s="1286"/>
      <c r="D558" s="1376"/>
      <c r="E558" s="1384"/>
      <c r="F558" s="1354" t="s">
        <v>1070</v>
      </c>
      <c r="G558" s="1308" t="s">
        <v>1305</v>
      </c>
      <c r="H558" s="1354" t="s">
        <v>270</v>
      </c>
      <c r="I558" s="1376"/>
      <c r="J558" s="1296" t="s">
        <v>79</v>
      </c>
      <c r="K558" s="1430" t="s">
        <v>1295</v>
      </c>
      <c r="L558" s="1304"/>
      <c r="M558" s="1309">
        <v>85</v>
      </c>
      <c r="N558" s="1310">
        <v>140</v>
      </c>
      <c r="O558" s="1311">
        <f t="shared" si="17"/>
        <v>55</v>
      </c>
    </row>
    <row r="559" spans="1:15">
      <c r="A559" s="1376">
        <v>559</v>
      </c>
      <c r="B559" s="1286"/>
      <c r="C559" s="1286"/>
      <c r="D559" s="1376"/>
      <c r="F559" s="1308" t="s">
        <v>1167</v>
      </c>
      <c r="G559" s="1354" t="s">
        <v>1305</v>
      </c>
      <c r="H559" s="1354" t="s">
        <v>270</v>
      </c>
      <c r="I559" s="1376"/>
      <c r="J559" s="1296" t="s">
        <v>79</v>
      </c>
      <c r="K559" s="1465" t="s">
        <v>1330</v>
      </c>
      <c r="L559" s="1304"/>
      <c r="M559" s="1309" t="s">
        <v>1381</v>
      </c>
      <c r="N559" s="1310" t="s">
        <v>1381</v>
      </c>
      <c r="O559" s="1311" t="str">
        <f t="shared" si="17"/>
        <v xml:space="preserve">- </v>
      </c>
    </row>
    <row r="560" spans="1:15">
      <c r="A560" s="1376">
        <v>560</v>
      </c>
      <c r="B560" s="1286"/>
      <c r="C560" s="1286"/>
      <c r="D560" s="1376"/>
      <c r="F560" s="1354" t="s">
        <v>1070</v>
      </c>
      <c r="G560" s="1308" t="s">
        <v>1305</v>
      </c>
      <c r="H560" s="1354" t="s">
        <v>270</v>
      </c>
      <c r="I560" s="1376"/>
      <c r="J560" s="1296" t="s">
        <v>79</v>
      </c>
      <c r="K560" s="1356" t="s">
        <v>1169</v>
      </c>
      <c r="L560" s="1304"/>
      <c r="M560" s="1357" t="s">
        <v>1381</v>
      </c>
      <c r="N560" s="1358" t="s">
        <v>1381</v>
      </c>
      <c r="O560" s="1359"/>
    </row>
    <row r="561" spans="1:15">
      <c r="A561" s="1376">
        <v>561</v>
      </c>
      <c r="B561" s="1286"/>
      <c r="C561" s="1286"/>
      <c r="D561" s="1376"/>
      <c r="F561" s="1354" t="s">
        <v>1070</v>
      </c>
      <c r="G561" s="1308" t="s">
        <v>1305</v>
      </c>
      <c r="H561" s="1354" t="s">
        <v>270</v>
      </c>
      <c r="I561" s="1376"/>
      <c r="J561" s="1296" t="s">
        <v>79</v>
      </c>
      <c r="K561" s="1464" t="s">
        <v>79</v>
      </c>
      <c r="L561" s="1304"/>
      <c r="M561" s="1360" t="s">
        <v>1381</v>
      </c>
      <c r="N561" s="1310" t="s">
        <v>1381</v>
      </c>
      <c r="O561" s="1361"/>
    </row>
    <row r="562" spans="1:15">
      <c r="A562" s="1376">
        <v>562</v>
      </c>
      <c r="B562" s="1286"/>
      <c r="C562" s="1286"/>
      <c r="D562" s="1376"/>
      <c r="F562" s="1354" t="s">
        <v>1070</v>
      </c>
      <c r="G562" s="1308" t="s">
        <v>1305</v>
      </c>
      <c r="H562" s="1354" t="s">
        <v>270</v>
      </c>
      <c r="I562" s="1376"/>
      <c r="J562" s="1296" t="s">
        <v>79</v>
      </c>
      <c r="K562" s="1464" t="s">
        <v>79</v>
      </c>
      <c r="L562" s="1304"/>
      <c r="M562" s="1357" t="s">
        <v>1381</v>
      </c>
      <c r="N562" s="1358" t="s">
        <v>1381</v>
      </c>
      <c r="O562" s="1359"/>
    </row>
    <row r="563" spans="1:15">
      <c r="A563" s="1376">
        <v>563</v>
      </c>
      <c r="B563" s="1286"/>
      <c r="C563" s="1286"/>
      <c r="D563" s="1376"/>
      <c r="F563" s="1354" t="s">
        <v>1070</v>
      </c>
      <c r="G563" s="1308" t="s">
        <v>1305</v>
      </c>
      <c r="H563" s="1354" t="s">
        <v>270</v>
      </c>
      <c r="I563" s="1376"/>
      <c r="J563" s="1296" t="s">
        <v>79</v>
      </c>
      <c r="K563" s="1464" t="s">
        <v>79</v>
      </c>
      <c r="L563" s="1304"/>
      <c r="M563" s="1360" t="s">
        <v>1381</v>
      </c>
      <c r="N563" s="1310" t="s">
        <v>1381</v>
      </c>
      <c r="O563" s="1361"/>
    </row>
    <row r="564" spans="1:15">
      <c r="A564" s="1376">
        <v>564</v>
      </c>
      <c r="B564" s="1286"/>
      <c r="C564" s="1286"/>
      <c r="D564" s="1376"/>
      <c r="F564" s="1354" t="s">
        <v>1070</v>
      </c>
      <c r="G564" s="1308" t="s">
        <v>1305</v>
      </c>
      <c r="H564" s="1354" t="s">
        <v>270</v>
      </c>
      <c r="I564" s="1376"/>
      <c r="J564" s="1296" t="s">
        <v>79</v>
      </c>
      <c r="K564" s="1464" t="s">
        <v>79</v>
      </c>
      <c r="L564" s="1304"/>
      <c r="M564" s="1357" t="s">
        <v>1381</v>
      </c>
      <c r="N564" s="1358" t="s">
        <v>1381</v>
      </c>
      <c r="O564" s="1359"/>
    </row>
    <row r="565" spans="1:15">
      <c r="A565" s="1376">
        <v>565</v>
      </c>
      <c r="B565" s="1286"/>
      <c r="C565" s="1286"/>
      <c r="D565" s="1376"/>
      <c r="F565" s="1354" t="s">
        <v>1070</v>
      </c>
      <c r="G565" s="1308" t="s">
        <v>1305</v>
      </c>
      <c r="H565" s="1354" t="s">
        <v>270</v>
      </c>
      <c r="I565" s="1376"/>
      <c r="J565" s="1296" t="s">
        <v>79</v>
      </c>
      <c r="K565" s="1464" t="s">
        <v>79</v>
      </c>
      <c r="L565" s="1304"/>
      <c r="M565" s="1360" t="s">
        <v>1381</v>
      </c>
      <c r="N565" s="1310" t="s">
        <v>1381</v>
      </c>
      <c r="O565" s="1361"/>
    </row>
    <row r="566" spans="1:15">
      <c r="A566" s="1376">
        <v>566</v>
      </c>
      <c r="B566" s="1286"/>
      <c r="C566" s="1286"/>
      <c r="D566" s="1376"/>
      <c r="F566" s="1354" t="s">
        <v>1070</v>
      </c>
      <c r="G566" s="1308" t="s">
        <v>1305</v>
      </c>
      <c r="H566" s="1354" t="s">
        <v>270</v>
      </c>
      <c r="I566" s="1376"/>
      <c r="J566" s="1296" t="s">
        <v>79</v>
      </c>
      <c r="K566" s="1464" t="s">
        <v>79</v>
      </c>
      <c r="L566" s="1304"/>
      <c r="M566" s="1357" t="s">
        <v>1381</v>
      </c>
      <c r="N566" s="1358" t="s">
        <v>1381</v>
      </c>
      <c r="O566" s="1359"/>
    </row>
    <row r="567" spans="1:15">
      <c r="A567" s="1376">
        <v>567</v>
      </c>
      <c r="B567" s="1286"/>
      <c r="C567" s="1286"/>
      <c r="D567" s="1376"/>
      <c r="F567" s="1354" t="s">
        <v>1070</v>
      </c>
      <c r="G567" s="1308" t="s">
        <v>1305</v>
      </c>
      <c r="H567" s="1354" t="s">
        <v>270</v>
      </c>
      <c r="I567" s="1376"/>
      <c r="J567" s="1296" t="s">
        <v>79</v>
      </c>
      <c r="K567" s="1464" t="s">
        <v>79</v>
      </c>
      <c r="L567" s="1304"/>
      <c r="M567" s="1360" t="s">
        <v>1381</v>
      </c>
      <c r="N567" s="1310" t="s">
        <v>1381</v>
      </c>
      <c r="O567" s="1361"/>
    </row>
    <row r="568" spans="1:15">
      <c r="A568" s="1376">
        <v>568</v>
      </c>
      <c r="B568" s="1286"/>
      <c r="C568" s="1286"/>
      <c r="D568" s="1376"/>
      <c r="F568" s="1354" t="s">
        <v>1070</v>
      </c>
      <c r="G568" s="1308" t="s">
        <v>1305</v>
      </c>
      <c r="H568" s="1354" t="s">
        <v>270</v>
      </c>
      <c r="I568" s="1376"/>
      <c r="J568" s="1296" t="s">
        <v>79</v>
      </c>
      <c r="K568" s="1464" t="s">
        <v>79</v>
      </c>
      <c r="L568" s="1304"/>
      <c r="M568" s="1357" t="s">
        <v>1381</v>
      </c>
      <c r="N568" s="1358" t="s">
        <v>1381</v>
      </c>
      <c r="O568" s="1359"/>
    </row>
    <row r="569" spans="1:15">
      <c r="A569" s="1376">
        <v>569</v>
      </c>
      <c r="B569" s="1286"/>
      <c r="C569" s="1286"/>
      <c r="D569" s="1376"/>
      <c r="F569" s="1354" t="s">
        <v>1070</v>
      </c>
      <c r="G569" s="1308" t="s">
        <v>1305</v>
      </c>
      <c r="H569" s="1354" t="s">
        <v>270</v>
      </c>
      <c r="I569" s="1376"/>
      <c r="J569" s="1296" t="s">
        <v>79</v>
      </c>
      <c r="K569" s="1464" t="s">
        <v>79</v>
      </c>
      <c r="L569" s="1304"/>
      <c r="M569" s="1360" t="s">
        <v>1381</v>
      </c>
      <c r="N569" s="1310" t="s">
        <v>1381</v>
      </c>
      <c r="O569" s="1361"/>
    </row>
    <row r="570" spans="1:15">
      <c r="A570" s="1376">
        <v>570</v>
      </c>
      <c r="B570" s="1286"/>
      <c r="C570" s="1286"/>
      <c r="D570" s="1376"/>
      <c r="F570" s="1354" t="s">
        <v>1070</v>
      </c>
      <c r="G570" s="1308" t="s">
        <v>1305</v>
      </c>
      <c r="H570" s="1354" t="s">
        <v>270</v>
      </c>
      <c r="I570" s="1376"/>
      <c r="J570" s="1296" t="s">
        <v>79</v>
      </c>
      <c r="K570" s="1363" t="s">
        <v>1297</v>
      </c>
      <c r="L570" s="1304"/>
      <c r="M570" s="1357" t="s">
        <v>1381</v>
      </c>
      <c r="N570" s="1358" t="s">
        <v>1381</v>
      </c>
      <c r="O570" s="1359"/>
    </row>
    <row r="571" spans="1:15">
      <c r="A571" s="1376">
        <v>571</v>
      </c>
      <c r="B571" s="1286"/>
      <c r="C571" s="1286"/>
      <c r="D571" s="1376"/>
      <c r="F571" s="1354" t="s">
        <v>1070</v>
      </c>
      <c r="G571" s="1308" t="s">
        <v>1305</v>
      </c>
      <c r="H571" s="1354" t="s">
        <v>270</v>
      </c>
      <c r="I571" s="1376"/>
      <c r="J571" s="1296" t="s">
        <v>79</v>
      </c>
      <c r="K571" s="1464" t="s">
        <v>79</v>
      </c>
      <c r="L571" s="1304"/>
      <c r="M571" s="1360" t="s">
        <v>1381</v>
      </c>
      <c r="N571" s="1310" t="s">
        <v>1381</v>
      </c>
      <c r="O571" s="1361"/>
    </row>
    <row r="572" spans="1:15">
      <c r="A572" s="1376">
        <v>572</v>
      </c>
      <c r="B572" s="1286"/>
      <c r="C572" s="1286"/>
      <c r="D572" s="1376"/>
      <c r="F572" s="1354" t="s">
        <v>1070</v>
      </c>
      <c r="G572" s="1308" t="s">
        <v>1305</v>
      </c>
      <c r="H572" s="1354" t="s">
        <v>270</v>
      </c>
      <c r="I572" s="1376"/>
      <c r="J572" s="1296" t="s">
        <v>79</v>
      </c>
      <c r="K572" s="1466" t="s">
        <v>1331</v>
      </c>
      <c r="L572" s="1304"/>
      <c r="M572" s="1426">
        <v>78378</v>
      </c>
      <c r="N572" s="1427">
        <v>86670</v>
      </c>
      <c r="O572" s="1428">
        <f t="shared" ref="O572:O581" si="18">IF(SUM(N572)-SUM(M572)=0,"- ",SUM(N572)-SUM(M572))</f>
        <v>8292</v>
      </c>
    </row>
    <row r="573" spans="1:15">
      <c r="A573" s="1376">
        <v>573</v>
      </c>
      <c r="B573" s="1286"/>
      <c r="C573" s="1286"/>
      <c r="D573" s="1376"/>
      <c r="F573" s="1354" t="s">
        <v>1070</v>
      </c>
      <c r="G573" s="1308" t="s">
        <v>1305</v>
      </c>
      <c r="H573" s="1354" t="s">
        <v>270</v>
      </c>
      <c r="I573" s="1376"/>
      <c r="J573" s="1296" t="s">
        <v>79</v>
      </c>
      <c r="K573" s="1425" t="s">
        <v>137</v>
      </c>
      <c r="L573" s="1304"/>
      <c r="M573" s="1426">
        <v>21130</v>
      </c>
      <c r="N573" s="1427">
        <v>21611</v>
      </c>
      <c r="O573" s="1428">
        <f t="shared" si="18"/>
        <v>481</v>
      </c>
    </row>
    <row r="574" spans="1:15">
      <c r="A574" s="1376">
        <v>574</v>
      </c>
      <c r="B574" s="1286"/>
      <c r="C574" s="1286"/>
      <c r="D574" s="1376"/>
      <c r="F574" s="1354" t="s">
        <v>1070</v>
      </c>
      <c r="G574" s="1308" t="s">
        <v>1305</v>
      </c>
      <c r="H574" s="1354" t="s">
        <v>270</v>
      </c>
      <c r="I574" s="1376"/>
      <c r="J574" s="1296" t="s">
        <v>79</v>
      </c>
      <c r="K574" s="1447" t="s">
        <v>1299</v>
      </c>
      <c r="L574" s="1304"/>
      <c r="M574" s="1326" t="s">
        <v>1381</v>
      </c>
      <c r="N574" s="1327" t="s">
        <v>1381</v>
      </c>
      <c r="O574" s="1328" t="str">
        <f t="shared" si="18"/>
        <v xml:space="preserve">- </v>
      </c>
    </row>
    <row r="575" spans="1:15">
      <c r="A575" s="1376">
        <v>575</v>
      </c>
      <c r="B575" s="1286"/>
      <c r="C575" s="1286"/>
      <c r="D575" s="1376"/>
      <c r="F575" s="1354" t="s">
        <v>1070</v>
      </c>
      <c r="G575" s="1308" t="s">
        <v>1305</v>
      </c>
      <c r="H575" s="1354" t="s">
        <v>270</v>
      </c>
      <c r="I575" s="1376"/>
      <c r="J575" s="1296" t="s">
        <v>79</v>
      </c>
      <c r="K575" s="1423" t="s">
        <v>1300</v>
      </c>
      <c r="L575" s="1304"/>
      <c r="M575" s="1309" t="s">
        <v>1381</v>
      </c>
      <c r="N575" s="1310" t="s">
        <v>1381</v>
      </c>
      <c r="O575" s="1311" t="str">
        <f t="shared" si="18"/>
        <v xml:space="preserve">- </v>
      </c>
    </row>
    <row r="576" spans="1:15">
      <c r="A576" s="1376">
        <v>576</v>
      </c>
      <c r="B576" s="1286"/>
      <c r="C576" s="1286"/>
      <c r="D576" s="1376"/>
      <c r="F576" s="1354" t="s">
        <v>1070</v>
      </c>
      <c r="G576" s="1308" t="s">
        <v>1305</v>
      </c>
      <c r="H576" s="1354" t="s">
        <v>270</v>
      </c>
      <c r="I576" s="1376"/>
      <c r="J576" s="1296" t="s">
        <v>79</v>
      </c>
      <c r="K576" s="1423" t="s">
        <v>1301</v>
      </c>
      <c r="L576" s="1304"/>
      <c r="M576" s="1309" t="s">
        <v>1381</v>
      </c>
      <c r="N576" s="1310" t="s">
        <v>1381</v>
      </c>
      <c r="O576" s="1311" t="str">
        <f t="shared" si="18"/>
        <v xml:space="preserve">- </v>
      </c>
    </row>
    <row r="577" spans="1:15">
      <c r="A577" s="1376">
        <v>577</v>
      </c>
      <c r="B577" s="1286"/>
      <c r="C577" s="1286"/>
      <c r="D577" s="1376"/>
      <c r="F577" s="1354" t="s">
        <v>1070</v>
      </c>
      <c r="G577" s="1308" t="s">
        <v>1305</v>
      </c>
      <c r="H577" s="1354" t="s">
        <v>270</v>
      </c>
      <c r="I577" s="1376"/>
      <c r="J577" s="1296" t="s">
        <v>79</v>
      </c>
      <c r="K577" s="1424" t="s">
        <v>138</v>
      </c>
      <c r="L577" s="1304"/>
      <c r="M577" s="1318">
        <v>2750</v>
      </c>
      <c r="N577" s="1319">
        <v>4781</v>
      </c>
      <c r="O577" s="1320">
        <f t="shared" si="18"/>
        <v>2031</v>
      </c>
    </row>
    <row r="578" spans="1:15">
      <c r="A578" s="1376">
        <v>578</v>
      </c>
      <c r="B578" s="1286"/>
      <c r="C578" s="1286"/>
      <c r="D578" s="1376"/>
      <c r="F578" s="1354" t="s">
        <v>1070</v>
      </c>
      <c r="G578" s="1308" t="s">
        <v>1305</v>
      </c>
      <c r="H578" s="1354" t="s">
        <v>270</v>
      </c>
      <c r="I578" s="1376"/>
      <c r="J578" s="1296" t="s">
        <v>79</v>
      </c>
      <c r="K578" s="1425" t="s">
        <v>1302</v>
      </c>
      <c r="L578" s="1304"/>
      <c r="M578" s="1426">
        <v>23880</v>
      </c>
      <c r="N578" s="1427">
        <v>26393</v>
      </c>
      <c r="O578" s="1428">
        <f t="shared" si="18"/>
        <v>2513</v>
      </c>
    </row>
    <row r="579" spans="1:15">
      <c r="A579" s="1376">
        <v>579</v>
      </c>
      <c r="B579" s="1286"/>
      <c r="C579" s="1286"/>
      <c r="D579" s="1376"/>
      <c r="F579" s="1354" t="s">
        <v>1070</v>
      </c>
      <c r="G579" s="1308" t="s">
        <v>1305</v>
      </c>
      <c r="H579" s="1354" t="s">
        <v>270</v>
      </c>
      <c r="I579" s="1376"/>
      <c r="J579" s="1296" t="s">
        <v>79</v>
      </c>
      <c r="K579" s="1467" t="s">
        <v>1303</v>
      </c>
      <c r="L579" s="1304"/>
      <c r="M579" s="1426">
        <v>54498</v>
      </c>
      <c r="N579" s="1427">
        <v>60276</v>
      </c>
      <c r="O579" s="1428">
        <f t="shared" si="18"/>
        <v>5778</v>
      </c>
    </row>
    <row r="580" spans="1:15">
      <c r="A580" s="1376">
        <v>580</v>
      </c>
      <c r="B580" s="1286"/>
      <c r="C580" s="1286"/>
      <c r="D580" s="1376"/>
      <c r="F580" s="1354" t="s">
        <v>1070</v>
      </c>
      <c r="G580" s="1308" t="s">
        <v>1305</v>
      </c>
      <c r="H580" s="1354" t="s">
        <v>270</v>
      </c>
      <c r="I580" s="1376"/>
      <c r="J580" s="1296" t="s">
        <v>79</v>
      </c>
      <c r="K580" s="1466" t="s">
        <v>1332</v>
      </c>
      <c r="L580" s="1304"/>
      <c r="M580" s="1426" t="s">
        <v>1381</v>
      </c>
      <c r="N580" s="1427" t="s">
        <v>1381</v>
      </c>
      <c r="O580" s="1428" t="str">
        <f t="shared" si="18"/>
        <v xml:space="preserve">- </v>
      </c>
    </row>
    <row r="581" spans="1:15">
      <c r="A581" s="1376">
        <v>581</v>
      </c>
      <c r="B581" s="1286"/>
      <c r="C581" s="1286"/>
      <c r="D581" s="1376"/>
      <c r="F581" s="1385" t="s">
        <v>1070</v>
      </c>
      <c r="G581" s="1343" t="s">
        <v>1305</v>
      </c>
      <c r="H581" s="1385" t="s">
        <v>270</v>
      </c>
      <c r="I581" s="1376"/>
      <c r="J581" s="1296" t="s">
        <v>79</v>
      </c>
      <c r="K581" s="1466" t="s">
        <v>633</v>
      </c>
      <c r="L581" s="1296"/>
      <c r="M581" s="1468">
        <v>54498</v>
      </c>
      <c r="N581" s="1469">
        <v>60276</v>
      </c>
      <c r="O581" s="1470">
        <f t="shared" si="18"/>
        <v>5778</v>
      </c>
    </row>
    <row r="582" spans="1:15">
      <c r="A582" s="1376">
        <v>582</v>
      </c>
      <c r="B582" s="1286"/>
      <c r="C582" s="1286"/>
      <c r="D582" s="1376"/>
      <c r="F582" s="1387" t="s">
        <v>79</v>
      </c>
      <c r="G582" s="1388" t="s">
        <v>79</v>
      </c>
      <c r="H582" s="1387" t="s">
        <v>79</v>
      </c>
      <c r="I582" s="1376"/>
      <c r="J582" s="1296" t="s">
        <v>79</v>
      </c>
      <c r="K582" s="1296"/>
      <c r="L582" s="1304"/>
      <c r="M582" s="1420" t="s">
        <v>79</v>
      </c>
      <c r="N582" s="1420" t="s">
        <v>79</v>
      </c>
      <c r="O582" s="1421"/>
    </row>
    <row r="583" spans="1:15" ht="16.5">
      <c r="A583" s="1376">
        <v>583</v>
      </c>
      <c r="B583" s="1286"/>
      <c r="C583" s="1286"/>
      <c r="D583" s="1376"/>
      <c r="F583" s="1392" t="s">
        <v>79</v>
      </c>
      <c r="G583" s="1393" t="s">
        <v>79</v>
      </c>
      <c r="H583" s="1392" t="s">
        <v>79</v>
      </c>
      <c r="I583" s="1376"/>
      <c r="J583" s="1394" t="s">
        <v>1333</v>
      </c>
      <c r="K583" s="1296"/>
      <c r="L583" s="1304"/>
      <c r="M583" s="1420" t="s">
        <v>79</v>
      </c>
      <c r="N583" s="1420" t="s">
        <v>79</v>
      </c>
      <c r="O583" s="1421"/>
    </row>
    <row r="584" spans="1:15">
      <c r="A584" s="1376">
        <v>584</v>
      </c>
      <c r="B584" s="1286"/>
      <c r="C584" s="1286"/>
      <c r="D584" s="1376"/>
      <c r="F584" s="1303" t="s">
        <v>1070</v>
      </c>
      <c r="G584" s="1396" t="s">
        <v>1305</v>
      </c>
      <c r="H584" s="1396" t="s">
        <v>270</v>
      </c>
      <c r="I584" s="1376"/>
      <c r="J584" s="1296" t="s">
        <v>79</v>
      </c>
      <c r="K584" s="1471" t="s">
        <v>1303</v>
      </c>
      <c r="L584" s="1304"/>
      <c r="M584" s="1452">
        <v>54498</v>
      </c>
      <c r="N584" s="1453">
        <v>60276</v>
      </c>
      <c r="O584" s="1454">
        <f t="shared" ref="O584:O597" si="19">IF(SUM(N584)-SUM(M584)=0,"- ",SUM(N584)-SUM(M584))</f>
        <v>5778</v>
      </c>
    </row>
    <row r="585" spans="1:15">
      <c r="A585" s="1376">
        <v>585</v>
      </c>
      <c r="B585" s="1286"/>
      <c r="C585" s="1286"/>
      <c r="D585" s="1376"/>
      <c r="F585" s="1308" t="s">
        <v>1070</v>
      </c>
      <c r="G585" s="1354" t="s">
        <v>1305</v>
      </c>
      <c r="H585" s="1354" t="s">
        <v>270</v>
      </c>
      <c r="I585" s="1376"/>
      <c r="J585" s="1296" t="s">
        <v>79</v>
      </c>
      <c r="K585" s="1472" t="s">
        <v>55</v>
      </c>
      <c r="L585" s="1304"/>
      <c r="M585" s="1426">
        <v>-15370</v>
      </c>
      <c r="N585" s="1427">
        <v>-29344</v>
      </c>
      <c r="O585" s="1428">
        <f t="shared" si="19"/>
        <v>-13974</v>
      </c>
    </row>
    <row r="586" spans="1:15">
      <c r="A586" s="1376">
        <v>586</v>
      </c>
      <c r="B586" s="1286"/>
      <c r="C586" s="1286"/>
      <c r="D586" s="1376"/>
      <c r="F586" s="1308" t="s">
        <v>1070</v>
      </c>
      <c r="G586" s="1354" t="s">
        <v>1305</v>
      </c>
      <c r="H586" s="1354" t="s">
        <v>270</v>
      </c>
      <c r="I586" s="1376"/>
      <c r="J586" s="1296" t="s">
        <v>79</v>
      </c>
      <c r="K586" s="1473" t="s">
        <v>56</v>
      </c>
      <c r="L586" s="1304"/>
      <c r="M586" s="1326">
        <v>-25122</v>
      </c>
      <c r="N586" s="1327">
        <v>-30648</v>
      </c>
      <c r="O586" s="1328">
        <f t="shared" si="19"/>
        <v>-5526</v>
      </c>
    </row>
    <row r="587" spans="1:15">
      <c r="A587" s="1376">
        <v>587</v>
      </c>
      <c r="B587" s="1286"/>
      <c r="C587" s="1286"/>
      <c r="D587" s="1376"/>
      <c r="F587" s="1308" t="s">
        <v>1070</v>
      </c>
      <c r="G587" s="1354" t="s">
        <v>1305</v>
      </c>
      <c r="H587" s="1354" t="s">
        <v>270</v>
      </c>
      <c r="I587" s="1376"/>
      <c r="J587" s="1296" t="s">
        <v>79</v>
      </c>
      <c r="K587" s="1474" t="s">
        <v>57</v>
      </c>
      <c r="L587" s="1304"/>
      <c r="M587" s="1309">
        <v>10961</v>
      </c>
      <c r="N587" s="1310">
        <v>5209</v>
      </c>
      <c r="O587" s="1311">
        <f t="shared" si="19"/>
        <v>-5752</v>
      </c>
    </row>
    <row r="588" spans="1:15">
      <c r="A588" s="1376">
        <v>588</v>
      </c>
      <c r="B588" s="1286"/>
      <c r="C588" s="1286"/>
      <c r="D588" s="1376"/>
      <c r="F588" s="1308" t="s">
        <v>1070</v>
      </c>
      <c r="G588" s="1354" t="s">
        <v>1305</v>
      </c>
      <c r="H588" s="1354" t="s">
        <v>270</v>
      </c>
      <c r="I588" s="1376"/>
      <c r="J588" s="1296" t="s">
        <v>79</v>
      </c>
      <c r="K588" s="1474" t="s">
        <v>58</v>
      </c>
      <c r="L588" s="1304"/>
      <c r="M588" s="1309" t="s">
        <v>1381</v>
      </c>
      <c r="N588" s="1310" t="s">
        <v>1381</v>
      </c>
      <c r="O588" s="1311" t="str">
        <f t="shared" si="19"/>
        <v xml:space="preserve">- </v>
      </c>
    </row>
    <row r="589" spans="1:15">
      <c r="A589" s="1376">
        <v>589</v>
      </c>
      <c r="B589" s="1286"/>
      <c r="C589" s="1286"/>
      <c r="D589" s="1376"/>
      <c r="F589" s="1308" t="s">
        <v>1070</v>
      </c>
      <c r="G589" s="1354" t="s">
        <v>1305</v>
      </c>
      <c r="H589" s="1354" t="s">
        <v>270</v>
      </c>
      <c r="I589" s="1376"/>
      <c r="J589" s="1296" t="s">
        <v>79</v>
      </c>
      <c r="K589" s="1474" t="s">
        <v>59</v>
      </c>
      <c r="L589" s="1304"/>
      <c r="M589" s="1309" t="s">
        <v>1381</v>
      </c>
      <c r="N589" s="1310" t="s">
        <v>1381</v>
      </c>
      <c r="O589" s="1311" t="str">
        <f t="shared" si="19"/>
        <v xml:space="preserve">- </v>
      </c>
    </row>
    <row r="590" spans="1:15">
      <c r="A590" s="1376">
        <v>590</v>
      </c>
      <c r="B590" s="1286"/>
      <c r="C590" s="1286"/>
      <c r="D590" s="1376"/>
      <c r="F590" s="1308" t="s">
        <v>1070</v>
      </c>
      <c r="G590" s="1354" t="s">
        <v>1305</v>
      </c>
      <c r="H590" s="1354" t="s">
        <v>270</v>
      </c>
      <c r="I590" s="1376"/>
      <c r="J590" s="1296" t="s">
        <v>79</v>
      </c>
      <c r="K590" s="1474" t="s">
        <v>60</v>
      </c>
      <c r="L590" s="1304"/>
      <c r="M590" s="1309" t="s">
        <v>1381</v>
      </c>
      <c r="N590" s="1310" t="s">
        <v>1381</v>
      </c>
      <c r="O590" s="1311" t="str">
        <f t="shared" si="19"/>
        <v xml:space="preserve">- </v>
      </c>
    </row>
    <row r="591" spans="1:15">
      <c r="A591" s="1376">
        <v>591</v>
      </c>
      <c r="B591" s="1286"/>
      <c r="C591" s="1286"/>
      <c r="D591" s="1376"/>
      <c r="F591" s="1308" t="s">
        <v>1070</v>
      </c>
      <c r="G591" s="1354" t="s">
        <v>1305</v>
      </c>
      <c r="H591" s="1354" t="s">
        <v>270</v>
      </c>
      <c r="I591" s="1376"/>
      <c r="J591" s="1296" t="s">
        <v>79</v>
      </c>
      <c r="K591" s="1474" t="s">
        <v>61</v>
      </c>
      <c r="L591" s="1304"/>
      <c r="M591" s="1309" t="s">
        <v>1381</v>
      </c>
      <c r="N591" s="1310" t="s">
        <v>1381</v>
      </c>
      <c r="O591" s="1311" t="str">
        <f t="shared" si="19"/>
        <v xml:space="preserve">- </v>
      </c>
    </row>
    <row r="592" spans="1:15">
      <c r="A592" s="1376">
        <v>592</v>
      </c>
      <c r="B592" s="1286"/>
      <c r="C592" s="1286"/>
      <c r="D592" s="1376"/>
      <c r="F592" s="1308" t="s">
        <v>1070</v>
      </c>
      <c r="G592" s="1354" t="s">
        <v>1305</v>
      </c>
      <c r="H592" s="1354" t="s">
        <v>270</v>
      </c>
      <c r="I592" s="1376"/>
      <c r="J592" s="1296" t="s">
        <v>79</v>
      </c>
      <c r="K592" s="1474" t="s">
        <v>62</v>
      </c>
      <c r="L592" s="1304"/>
      <c r="M592" s="1309" t="s">
        <v>1381</v>
      </c>
      <c r="N592" s="1310" t="s">
        <v>1381</v>
      </c>
      <c r="O592" s="1311" t="str">
        <f t="shared" si="19"/>
        <v xml:space="preserve">- </v>
      </c>
    </row>
    <row r="593" spans="1:17">
      <c r="A593" s="1376">
        <v>593</v>
      </c>
      <c r="B593" s="1286"/>
      <c r="C593" s="1286"/>
      <c r="D593" s="1376"/>
      <c r="F593" s="1308" t="s">
        <v>1070</v>
      </c>
      <c r="G593" s="1354" t="s">
        <v>1305</v>
      </c>
      <c r="H593" s="1354" t="s">
        <v>270</v>
      </c>
      <c r="I593" s="1376"/>
      <c r="J593" s="1296" t="s">
        <v>79</v>
      </c>
      <c r="K593" s="1475" t="s">
        <v>63</v>
      </c>
      <c r="L593" s="1304"/>
      <c r="M593" s="1309">
        <v>-1109</v>
      </c>
      <c r="N593" s="1310">
        <v>-4070</v>
      </c>
      <c r="O593" s="1311">
        <f t="shared" si="19"/>
        <v>-2961</v>
      </c>
    </row>
    <row r="594" spans="1:17">
      <c r="A594" s="1376">
        <v>594</v>
      </c>
      <c r="B594" s="1286"/>
      <c r="C594" s="1286"/>
      <c r="D594" s="1376"/>
      <c r="F594" s="1308" t="s">
        <v>1070</v>
      </c>
      <c r="G594" s="1354" t="s">
        <v>1305</v>
      </c>
      <c r="H594" s="1354" t="s">
        <v>270</v>
      </c>
      <c r="I594" s="1376"/>
      <c r="J594" s="1296" t="s">
        <v>79</v>
      </c>
      <c r="K594" s="1476" t="s">
        <v>64</v>
      </c>
      <c r="L594" s="1304"/>
      <c r="M594" s="1318">
        <v>-100</v>
      </c>
      <c r="N594" s="1319">
        <v>164</v>
      </c>
      <c r="O594" s="1320">
        <f t="shared" si="19"/>
        <v>264</v>
      </c>
    </row>
    <row r="595" spans="1:17">
      <c r="A595" s="1376">
        <v>595</v>
      </c>
      <c r="B595" s="1286"/>
      <c r="C595" s="1286"/>
      <c r="D595" s="1376"/>
      <c r="F595" s="1308" t="s">
        <v>1070</v>
      </c>
      <c r="G595" s="1354" t="s">
        <v>1305</v>
      </c>
      <c r="H595" s="1354" t="s">
        <v>270</v>
      </c>
      <c r="I595" s="1376"/>
      <c r="J595" s="1296" t="s">
        <v>79</v>
      </c>
      <c r="K595" s="1477" t="s">
        <v>1334</v>
      </c>
      <c r="L595" s="1304"/>
      <c r="M595" s="1426">
        <v>39127</v>
      </c>
      <c r="N595" s="1427">
        <v>30932</v>
      </c>
      <c r="O595" s="1428">
        <f t="shared" si="19"/>
        <v>-8195</v>
      </c>
    </row>
    <row r="596" spans="1:17">
      <c r="A596" s="1376">
        <v>596</v>
      </c>
      <c r="B596" s="1286"/>
      <c r="C596" s="1286"/>
      <c r="D596" s="1376"/>
      <c r="F596" s="1308" t="s">
        <v>1070</v>
      </c>
      <c r="G596" s="1354" t="s">
        <v>1305</v>
      </c>
      <c r="H596" s="1354" t="s">
        <v>270</v>
      </c>
      <c r="I596" s="1376"/>
      <c r="J596" s="1296" t="s">
        <v>79</v>
      </c>
      <c r="K596" s="1478" t="s">
        <v>1335</v>
      </c>
      <c r="L596" s="1304"/>
      <c r="M596" s="1326">
        <v>39127</v>
      </c>
      <c r="N596" s="1327">
        <v>30932</v>
      </c>
      <c r="O596" s="1328">
        <f t="shared" si="19"/>
        <v>-8195</v>
      </c>
    </row>
    <row r="597" spans="1:17">
      <c r="A597" s="1376">
        <v>597</v>
      </c>
      <c r="B597" s="1286"/>
      <c r="C597" s="1286"/>
      <c r="D597" s="1376"/>
      <c r="F597" s="1343" t="s">
        <v>1070</v>
      </c>
      <c r="G597" s="1385" t="s">
        <v>1305</v>
      </c>
      <c r="H597" s="1385" t="s">
        <v>270</v>
      </c>
      <c r="I597" s="1376"/>
      <c r="J597" s="1296" t="s">
        <v>79</v>
      </c>
      <c r="K597" s="1479" t="s">
        <v>1336</v>
      </c>
      <c r="L597" s="929"/>
      <c r="M597" s="1480" t="s">
        <v>1381</v>
      </c>
      <c r="N597" s="1481" t="s">
        <v>1381</v>
      </c>
      <c r="O597" s="1482" t="str">
        <f t="shared" si="19"/>
        <v xml:space="preserve">- </v>
      </c>
    </row>
    <row r="598" spans="1:17">
      <c r="A598" s="1376">
        <v>597</v>
      </c>
      <c r="O598" s="1484"/>
    </row>
    <row r="599" spans="1:17" ht="16.5">
      <c r="A599" s="1376">
        <v>597</v>
      </c>
      <c r="G599" s="1376"/>
      <c r="H599" s="1376"/>
      <c r="J599" s="1394" t="s">
        <v>1337</v>
      </c>
      <c r="K599" s="1376"/>
      <c r="M599" s="1276" t="s">
        <v>1381</v>
      </c>
      <c r="N599" s="1485" t="s">
        <v>1406</v>
      </c>
      <c r="O599" s="1484"/>
      <c r="P599" s="1286"/>
      <c r="Q599" s="1286"/>
    </row>
    <row r="600" spans="1:17">
      <c r="A600" s="1376">
        <v>597</v>
      </c>
      <c r="F600" s="1486" t="s">
        <v>1338</v>
      </c>
      <c r="G600" s="1396" t="s">
        <v>1339</v>
      </c>
      <c r="H600" s="810" t="s">
        <v>1340</v>
      </c>
      <c r="I600" s="1487"/>
      <c r="K600" s="810" t="s">
        <v>538</v>
      </c>
      <c r="M600" s="1339" t="s">
        <v>1381</v>
      </c>
      <c r="N600" s="1340" t="s">
        <v>1381</v>
      </c>
      <c r="O600" s="1341" t="str">
        <f t="shared" ref="O600:O627" si="20">IF(SUM(N600)-SUM(M600)=0,"- ",SUM(N600)-SUM(M600))</f>
        <v xml:space="preserve">- </v>
      </c>
      <c r="P600" s="1286"/>
      <c r="Q600" s="1286"/>
    </row>
    <row r="601" spans="1:17">
      <c r="A601" s="1376">
        <v>597</v>
      </c>
      <c r="F601" s="1488" t="s">
        <v>1341</v>
      </c>
      <c r="G601" s="1354" t="s">
        <v>1339</v>
      </c>
      <c r="H601" s="785" t="s">
        <v>1340</v>
      </c>
      <c r="I601" s="1276"/>
      <c r="K601" s="559" t="s">
        <v>539</v>
      </c>
      <c r="M601" s="820" t="s">
        <v>1381</v>
      </c>
      <c r="N601" s="1333" t="s">
        <v>1381</v>
      </c>
      <c r="O601" s="1334" t="str">
        <f t="shared" si="20"/>
        <v xml:space="preserve">- </v>
      </c>
      <c r="P601" s="1286"/>
      <c r="Q601" s="1286"/>
    </row>
    <row r="602" spans="1:17">
      <c r="A602" s="1376">
        <v>597</v>
      </c>
      <c r="F602" s="1488" t="s">
        <v>1341</v>
      </c>
      <c r="G602" s="1354" t="s">
        <v>1339</v>
      </c>
      <c r="H602" s="785" t="s">
        <v>1340</v>
      </c>
      <c r="I602" s="1276"/>
      <c r="K602" s="559" t="s">
        <v>540</v>
      </c>
      <c r="M602" s="820" t="s">
        <v>1381</v>
      </c>
      <c r="N602" s="1333" t="s">
        <v>1381</v>
      </c>
      <c r="O602" s="1334" t="str">
        <f t="shared" si="20"/>
        <v xml:space="preserve">- </v>
      </c>
      <c r="P602" s="1286"/>
      <c r="Q602" s="1286"/>
    </row>
    <row r="603" spans="1:17">
      <c r="A603" s="1376">
        <v>597</v>
      </c>
      <c r="F603" s="1488" t="s">
        <v>1341</v>
      </c>
      <c r="G603" s="1354" t="s">
        <v>1339</v>
      </c>
      <c r="H603" s="785" t="s">
        <v>1340</v>
      </c>
      <c r="I603" s="1276"/>
      <c r="K603" s="559" t="s">
        <v>541</v>
      </c>
      <c r="M603" s="820" t="s">
        <v>1381</v>
      </c>
      <c r="N603" s="1333" t="s">
        <v>1381</v>
      </c>
      <c r="O603" s="1334" t="str">
        <f t="shared" si="20"/>
        <v xml:space="preserve">- </v>
      </c>
      <c r="P603" s="1286"/>
      <c r="Q603" s="1286"/>
    </row>
    <row r="604" spans="1:17">
      <c r="A604" s="1376">
        <v>597</v>
      </c>
      <c r="F604" s="1488" t="s">
        <v>1341</v>
      </c>
      <c r="G604" s="1354" t="s">
        <v>1339</v>
      </c>
      <c r="H604" s="785" t="s">
        <v>1340</v>
      </c>
      <c r="I604" s="1276"/>
      <c r="K604" s="1317" t="s">
        <v>189</v>
      </c>
      <c r="M604" s="826" t="s">
        <v>1381</v>
      </c>
      <c r="N604" s="1337" t="s">
        <v>1381</v>
      </c>
      <c r="O604" s="1338" t="str">
        <f t="shared" si="20"/>
        <v xml:space="preserve">- </v>
      </c>
      <c r="P604" s="1286"/>
      <c r="Q604" s="1286"/>
    </row>
    <row r="605" spans="1:17">
      <c r="A605" s="1376">
        <v>597</v>
      </c>
      <c r="F605" s="1488" t="s">
        <v>1341</v>
      </c>
      <c r="G605" s="1354" t="s">
        <v>1339</v>
      </c>
      <c r="H605" s="785" t="s">
        <v>1340</v>
      </c>
      <c r="I605" s="1276"/>
      <c r="K605" s="557" t="s">
        <v>542</v>
      </c>
      <c r="M605" s="1339" t="s">
        <v>1381</v>
      </c>
      <c r="N605" s="1340" t="s">
        <v>1381</v>
      </c>
      <c r="O605" s="1341" t="str">
        <f t="shared" si="20"/>
        <v xml:space="preserve">- </v>
      </c>
      <c r="P605" s="1286"/>
      <c r="Q605" s="1286"/>
    </row>
    <row r="606" spans="1:17">
      <c r="A606" s="1376">
        <v>597</v>
      </c>
      <c r="F606" s="1488" t="s">
        <v>1341</v>
      </c>
      <c r="G606" s="1354" t="s">
        <v>1339</v>
      </c>
      <c r="H606" s="785" t="s">
        <v>1340</v>
      </c>
      <c r="I606" s="1276"/>
      <c r="K606" s="559" t="s">
        <v>543</v>
      </c>
      <c r="M606" s="820" t="s">
        <v>1381</v>
      </c>
      <c r="N606" s="1333" t="s">
        <v>1381</v>
      </c>
      <c r="O606" s="1334" t="str">
        <f t="shared" si="20"/>
        <v xml:space="preserve">- </v>
      </c>
      <c r="P606" s="1286"/>
      <c r="Q606" s="1286"/>
    </row>
    <row r="607" spans="1:17">
      <c r="A607" s="1376">
        <v>597</v>
      </c>
      <c r="F607" s="1488" t="s">
        <v>1341</v>
      </c>
      <c r="G607" s="1354" t="s">
        <v>1339</v>
      </c>
      <c r="H607" s="785" t="s">
        <v>1340</v>
      </c>
      <c r="I607" s="1276"/>
      <c r="K607" s="559" t="s">
        <v>544</v>
      </c>
      <c r="M607" s="820" t="s">
        <v>1381</v>
      </c>
      <c r="N607" s="1333" t="s">
        <v>1381</v>
      </c>
      <c r="O607" s="1334" t="str">
        <f t="shared" si="20"/>
        <v xml:space="preserve">- </v>
      </c>
      <c r="P607" s="1286"/>
      <c r="Q607" s="1286"/>
    </row>
    <row r="608" spans="1:17">
      <c r="A608" s="1376">
        <v>597</v>
      </c>
      <c r="F608" s="1488" t="s">
        <v>1341</v>
      </c>
      <c r="G608" s="1354" t="s">
        <v>1339</v>
      </c>
      <c r="H608" s="785" t="s">
        <v>1340</v>
      </c>
      <c r="I608" s="1276"/>
      <c r="K608" s="559" t="s">
        <v>545</v>
      </c>
      <c r="M608" s="820" t="s">
        <v>1381</v>
      </c>
      <c r="N608" s="1333" t="s">
        <v>1381</v>
      </c>
      <c r="O608" s="1334" t="str">
        <f t="shared" si="20"/>
        <v xml:space="preserve">- </v>
      </c>
      <c r="P608" s="1286"/>
      <c r="Q608" s="1286"/>
    </row>
    <row r="609" spans="1:17">
      <c r="A609" s="1376">
        <v>597</v>
      </c>
      <c r="F609" s="1488" t="s">
        <v>1341</v>
      </c>
      <c r="G609" s="1354" t="s">
        <v>1339</v>
      </c>
      <c r="H609" s="785" t="s">
        <v>1340</v>
      </c>
      <c r="I609" s="1276"/>
      <c r="K609" s="559" t="s">
        <v>546</v>
      </c>
      <c r="M609" s="820" t="s">
        <v>1381</v>
      </c>
      <c r="N609" s="1333" t="s">
        <v>1381</v>
      </c>
      <c r="O609" s="1334" t="str">
        <f t="shared" si="20"/>
        <v xml:space="preserve">- </v>
      </c>
      <c r="P609" s="1286"/>
      <c r="Q609" s="1286"/>
    </row>
    <row r="610" spans="1:17">
      <c r="A610" s="1376">
        <v>597</v>
      </c>
      <c r="F610" s="1488" t="s">
        <v>1341</v>
      </c>
      <c r="G610" s="1354" t="s">
        <v>1339</v>
      </c>
      <c r="H610" s="785" t="s">
        <v>1340</v>
      </c>
      <c r="I610" s="1276"/>
      <c r="K610" s="559" t="s">
        <v>547</v>
      </c>
      <c r="M610" s="820" t="s">
        <v>1381</v>
      </c>
      <c r="N610" s="1333" t="s">
        <v>1381</v>
      </c>
      <c r="O610" s="1334" t="str">
        <f t="shared" si="20"/>
        <v xml:space="preserve">- </v>
      </c>
      <c r="P610" s="1286"/>
      <c r="Q610" s="1286"/>
    </row>
    <row r="611" spans="1:17">
      <c r="A611" s="1376">
        <v>597</v>
      </c>
      <c r="F611" s="1488" t="s">
        <v>1341</v>
      </c>
      <c r="G611" s="1354" t="s">
        <v>1339</v>
      </c>
      <c r="H611" s="785" t="s">
        <v>1340</v>
      </c>
      <c r="I611" s="1276"/>
      <c r="K611" s="559" t="s">
        <v>548</v>
      </c>
      <c r="M611" s="820" t="s">
        <v>1381</v>
      </c>
      <c r="N611" s="1333" t="s">
        <v>1381</v>
      </c>
      <c r="O611" s="1334" t="str">
        <f t="shared" si="20"/>
        <v xml:space="preserve">- </v>
      </c>
      <c r="P611" s="1286"/>
      <c r="Q611" s="1286"/>
    </row>
    <row r="612" spans="1:17">
      <c r="A612" s="1376">
        <v>597</v>
      </c>
      <c r="F612" s="1488" t="s">
        <v>1341</v>
      </c>
      <c r="G612" s="1354" t="s">
        <v>1339</v>
      </c>
      <c r="H612" s="785" t="s">
        <v>1340</v>
      </c>
      <c r="I612" s="1276"/>
      <c r="K612" s="559" t="s">
        <v>549</v>
      </c>
      <c r="M612" s="820" t="s">
        <v>1381</v>
      </c>
      <c r="N612" s="1333" t="s">
        <v>1381</v>
      </c>
      <c r="O612" s="1334" t="str">
        <f t="shared" si="20"/>
        <v xml:space="preserve">- </v>
      </c>
      <c r="P612" s="1286"/>
      <c r="Q612" s="1286"/>
    </row>
    <row r="613" spans="1:17">
      <c r="A613" s="1376">
        <v>597</v>
      </c>
      <c r="F613" s="1488" t="s">
        <v>1341</v>
      </c>
      <c r="G613" s="1354" t="s">
        <v>1339</v>
      </c>
      <c r="H613" s="785" t="s">
        <v>1340</v>
      </c>
      <c r="I613" s="1276"/>
      <c r="K613" s="559" t="s">
        <v>550</v>
      </c>
      <c r="M613" s="820" t="s">
        <v>1381</v>
      </c>
      <c r="N613" s="1333" t="s">
        <v>1381</v>
      </c>
      <c r="O613" s="1334" t="str">
        <f t="shared" si="20"/>
        <v xml:space="preserve">- </v>
      </c>
      <c r="P613" s="1286"/>
      <c r="Q613" s="1286"/>
    </row>
    <row r="614" spans="1:17">
      <c r="A614" s="1376">
        <v>597</v>
      </c>
      <c r="F614" s="1488" t="s">
        <v>1341</v>
      </c>
      <c r="G614" s="1354" t="s">
        <v>1339</v>
      </c>
      <c r="H614" s="785" t="s">
        <v>1340</v>
      </c>
      <c r="I614" s="1276"/>
      <c r="K614" s="559" t="s">
        <v>551</v>
      </c>
      <c r="M614" s="820" t="s">
        <v>1381</v>
      </c>
      <c r="N614" s="1333" t="s">
        <v>1381</v>
      </c>
      <c r="O614" s="1334" t="str">
        <f t="shared" si="20"/>
        <v xml:space="preserve">- </v>
      </c>
      <c r="P614" s="1286"/>
      <c r="Q614" s="1286"/>
    </row>
    <row r="615" spans="1:17">
      <c r="A615" s="1376">
        <v>597</v>
      </c>
      <c r="F615" s="1488" t="s">
        <v>1341</v>
      </c>
      <c r="G615" s="1354" t="s">
        <v>1339</v>
      </c>
      <c r="H615" s="785" t="s">
        <v>1340</v>
      </c>
      <c r="I615" s="1276"/>
      <c r="K615" s="559" t="s">
        <v>552</v>
      </c>
      <c r="M615" s="820" t="s">
        <v>1381</v>
      </c>
      <c r="N615" s="1333" t="s">
        <v>1381</v>
      </c>
      <c r="O615" s="1334" t="str">
        <f t="shared" si="20"/>
        <v xml:space="preserve">- </v>
      </c>
      <c r="P615" s="1286"/>
      <c r="Q615" s="1286"/>
    </row>
    <row r="616" spans="1:17">
      <c r="A616" s="1376">
        <v>597</v>
      </c>
      <c r="F616" s="1488" t="s">
        <v>1341</v>
      </c>
      <c r="G616" s="1354" t="s">
        <v>1339</v>
      </c>
      <c r="H616" s="785" t="s">
        <v>1340</v>
      </c>
      <c r="I616" s="1276"/>
      <c r="K616" s="559" t="s">
        <v>553</v>
      </c>
      <c r="M616" s="820" t="s">
        <v>1381</v>
      </c>
      <c r="N616" s="1333" t="s">
        <v>1381</v>
      </c>
      <c r="O616" s="1334" t="str">
        <f t="shared" si="20"/>
        <v xml:space="preserve">- </v>
      </c>
      <c r="P616" s="1286"/>
      <c r="Q616" s="1286"/>
    </row>
    <row r="617" spans="1:17">
      <c r="A617" s="1376">
        <v>597</v>
      </c>
      <c r="F617" s="1488" t="s">
        <v>1341</v>
      </c>
      <c r="G617" s="1354" t="s">
        <v>1339</v>
      </c>
      <c r="H617" s="785" t="s">
        <v>1340</v>
      </c>
      <c r="I617" s="1276"/>
      <c r="K617" s="559" t="s">
        <v>554</v>
      </c>
      <c r="M617" s="820" t="s">
        <v>1381</v>
      </c>
      <c r="N617" s="1333" t="s">
        <v>1381</v>
      </c>
      <c r="O617" s="1334" t="str">
        <f t="shared" si="20"/>
        <v xml:space="preserve">- </v>
      </c>
      <c r="P617" s="1286"/>
      <c r="Q617" s="1286"/>
    </row>
    <row r="618" spans="1:17">
      <c r="A618" s="1376">
        <v>597</v>
      </c>
      <c r="F618" s="1488" t="s">
        <v>1341</v>
      </c>
      <c r="G618" s="1354" t="s">
        <v>1339</v>
      </c>
      <c r="H618" s="785" t="s">
        <v>1340</v>
      </c>
      <c r="I618" s="1276"/>
      <c r="K618" s="559" t="s">
        <v>555</v>
      </c>
      <c r="M618" s="820" t="s">
        <v>1381</v>
      </c>
      <c r="N618" s="1333" t="s">
        <v>1381</v>
      </c>
      <c r="O618" s="1334" t="str">
        <f t="shared" si="20"/>
        <v xml:space="preserve">- </v>
      </c>
      <c r="P618" s="1286"/>
      <c r="Q618" s="1286"/>
    </row>
    <row r="619" spans="1:17">
      <c r="A619" s="1376">
        <v>597</v>
      </c>
      <c r="F619" s="1488" t="s">
        <v>1341</v>
      </c>
      <c r="G619" s="1354" t="s">
        <v>1339</v>
      </c>
      <c r="H619" s="785" t="s">
        <v>1340</v>
      </c>
      <c r="I619" s="1276"/>
      <c r="K619" s="560" t="s">
        <v>189</v>
      </c>
      <c r="M619" s="826" t="s">
        <v>1381</v>
      </c>
      <c r="N619" s="1337" t="s">
        <v>1381</v>
      </c>
      <c r="O619" s="1338" t="str">
        <f t="shared" si="20"/>
        <v xml:space="preserve">- </v>
      </c>
      <c r="P619" s="1286"/>
      <c r="Q619" s="1286"/>
    </row>
    <row r="620" spans="1:17">
      <c r="A620" s="1376">
        <v>597</v>
      </c>
      <c r="F620" s="1488" t="s">
        <v>1341</v>
      </c>
      <c r="G620" s="1354" t="s">
        <v>1339</v>
      </c>
      <c r="H620" s="785" t="s">
        <v>1340</v>
      </c>
      <c r="I620" s="1276"/>
      <c r="K620" s="1489" t="s">
        <v>556</v>
      </c>
      <c r="M620" s="1339" t="s">
        <v>1381</v>
      </c>
      <c r="N620" s="1340" t="s">
        <v>1381</v>
      </c>
      <c r="O620" s="1341" t="str">
        <f t="shared" si="20"/>
        <v xml:space="preserve">- </v>
      </c>
      <c r="P620" s="1286"/>
      <c r="Q620" s="1286"/>
    </row>
    <row r="621" spans="1:17">
      <c r="A621" s="1376">
        <v>597</v>
      </c>
      <c r="F621" s="1488" t="s">
        <v>1341</v>
      </c>
      <c r="G621" s="1354" t="s">
        <v>1339</v>
      </c>
      <c r="H621" s="785" t="s">
        <v>1340</v>
      </c>
      <c r="I621" s="1276"/>
      <c r="K621" s="559" t="s">
        <v>557</v>
      </c>
      <c r="M621" s="820" t="s">
        <v>1381</v>
      </c>
      <c r="N621" s="1333" t="s">
        <v>1381</v>
      </c>
      <c r="O621" s="1334" t="str">
        <f t="shared" si="20"/>
        <v xml:space="preserve">- </v>
      </c>
      <c r="P621" s="1286"/>
      <c r="Q621" s="1286"/>
    </row>
    <row r="622" spans="1:17">
      <c r="A622" s="1376">
        <v>597</v>
      </c>
      <c r="F622" s="1488" t="s">
        <v>1341</v>
      </c>
      <c r="G622" s="1354" t="s">
        <v>1339</v>
      </c>
      <c r="H622" s="785" t="s">
        <v>1340</v>
      </c>
      <c r="I622" s="1276"/>
      <c r="K622" s="559" t="s">
        <v>558</v>
      </c>
      <c r="M622" s="820" t="s">
        <v>1381</v>
      </c>
      <c r="N622" s="1333" t="s">
        <v>1381</v>
      </c>
      <c r="O622" s="1334" t="str">
        <f t="shared" si="20"/>
        <v xml:space="preserve">- </v>
      </c>
      <c r="P622" s="1286"/>
      <c r="Q622" s="1286"/>
    </row>
    <row r="623" spans="1:17">
      <c r="A623" s="1376">
        <v>597</v>
      </c>
      <c r="F623" s="1488" t="s">
        <v>1341</v>
      </c>
      <c r="G623" s="1354" t="s">
        <v>1339</v>
      </c>
      <c r="H623" s="785" t="s">
        <v>1340</v>
      </c>
      <c r="I623" s="1276"/>
      <c r="K623" s="559" t="s">
        <v>559</v>
      </c>
      <c r="M623" s="820" t="s">
        <v>1381</v>
      </c>
      <c r="N623" s="1333" t="s">
        <v>1381</v>
      </c>
      <c r="O623" s="1334" t="str">
        <f t="shared" si="20"/>
        <v xml:space="preserve">- </v>
      </c>
      <c r="P623" s="1286"/>
      <c r="Q623" s="1286"/>
    </row>
    <row r="624" spans="1:17">
      <c r="A624" s="1376">
        <v>597</v>
      </c>
      <c r="F624" s="1488" t="s">
        <v>1341</v>
      </c>
      <c r="G624" s="1354" t="s">
        <v>1339</v>
      </c>
      <c r="H624" s="785" t="s">
        <v>1340</v>
      </c>
      <c r="I624" s="1276"/>
      <c r="K624" s="559" t="s">
        <v>560</v>
      </c>
      <c r="M624" s="820" t="s">
        <v>1381</v>
      </c>
      <c r="N624" s="1333" t="s">
        <v>1381</v>
      </c>
      <c r="O624" s="1334" t="str">
        <f t="shared" si="20"/>
        <v xml:space="preserve">- </v>
      </c>
      <c r="P624" s="1286"/>
      <c r="Q624" s="1286"/>
    </row>
    <row r="625" spans="1:17">
      <c r="A625" s="1376">
        <v>597</v>
      </c>
      <c r="F625" s="1488" t="s">
        <v>1341</v>
      </c>
      <c r="G625" s="1354" t="s">
        <v>1339</v>
      </c>
      <c r="H625" s="785" t="s">
        <v>1340</v>
      </c>
      <c r="I625" s="1276"/>
      <c r="K625" s="559" t="s">
        <v>189</v>
      </c>
      <c r="M625" s="822" t="s">
        <v>1381</v>
      </c>
      <c r="N625" s="1490" t="s">
        <v>1381</v>
      </c>
      <c r="O625" s="1491" t="str">
        <f t="shared" si="20"/>
        <v xml:space="preserve">- </v>
      </c>
      <c r="P625" s="1286"/>
      <c r="Q625" s="1286"/>
    </row>
    <row r="626" spans="1:17">
      <c r="A626" s="1376">
        <v>597</v>
      </c>
      <c r="F626" s="1488" t="s">
        <v>1341</v>
      </c>
      <c r="G626" s="1354" t="s">
        <v>1339</v>
      </c>
      <c r="H626" s="785" t="s">
        <v>1340</v>
      </c>
      <c r="I626" s="1276"/>
      <c r="K626" s="558" t="s">
        <v>189</v>
      </c>
      <c r="M626" s="820" t="s">
        <v>1381</v>
      </c>
      <c r="N626" s="1333" t="s">
        <v>1381</v>
      </c>
      <c r="O626" s="1334" t="str">
        <f t="shared" si="20"/>
        <v xml:space="preserve">- </v>
      </c>
      <c r="P626" s="1286"/>
      <c r="Q626" s="1286"/>
    </row>
    <row r="627" spans="1:17">
      <c r="A627" s="1376">
        <v>597</v>
      </c>
      <c r="F627" s="1492" t="s">
        <v>1341</v>
      </c>
      <c r="G627" s="1385" t="s">
        <v>1339</v>
      </c>
      <c r="H627" s="786" t="s">
        <v>1340</v>
      </c>
      <c r="I627" s="1276"/>
      <c r="K627" s="786" t="s">
        <v>561</v>
      </c>
      <c r="M627" s="1414">
        <v>84299</v>
      </c>
      <c r="N627" s="1415">
        <v>82123</v>
      </c>
      <c r="O627" s="1416">
        <f t="shared" si="20"/>
        <v>-2176</v>
      </c>
      <c r="P627" s="1286"/>
      <c r="Q627" s="1286"/>
    </row>
    <row r="628" spans="1:17">
      <c r="G628" s="1276"/>
      <c r="H628" s="1276"/>
      <c r="I628" s="1276"/>
      <c r="J628" s="1276"/>
      <c r="K628" s="1276"/>
      <c r="M628" s="1286"/>
      <c r="N628" s="1483"/>
      <c r="O628" s="1483"/>
      <c r="P628" s="1286"/>
      <c r="Q628" s="1286"/>
    </row>
    <row r="629" spans="1:17">
      <c r="G629" s="1276"/>
      <c r="H629" s="1276"/>
      <c r="I629" s="1276"/>
      <c r="J629" s="1276"/>
      <c r="K629" s="1276"/>
      <c r="M629" s="1286"/>
      <c r="N629" s="1483"/>
      <c r="O629" s="1483"/>
      <c r="P629" s="1286"/>
      <c r="Q629" s="1286"/>
    </row>
    <row r="630" spans="1:17">
      <c r="G630" s="1276"/>
      <c r="H630" s="1276"/>
      <c r="I630" s="1276"/>
      <c r="J630" s="1276"/>
      <c r="K630" s="1276"/>
      <c r="M630" s="1286"/>
      <c r="N630" s="1483"/>
      <c r="O630" s="1483"/>
      <c r="P630" s="1286"/>
      <c r="Q630" s="1286"/>
    </row>
    <row r="631" spans="1:17">
      <c r="G631" s="1276"/>
      <c r="H631" s="1276"/>
      <c r="I631" s="1276"/>
      <c r="J631" s="1276"/>
      <c r="K631" s="1276"/>
      <c r="M631" s="1286"/>
      <c r="N631" s="1483"/>
      <c r="O631" s="1483"/>
      <c r="P631" s="1286"/>
      <c r="Q631" s="1286"/>
    </row>
    <row r="632" spans="1:17">
      <c r="G632" s="1276"/>
      <c r="H632" s="1276"/>
      <c r="I632" s="1276"/>
      <c r="J632" s="1276"/>
      <c r="K632" s="1276"/>
      <c r="M632" s="1286"/>
      <c r="N632" s="1483"/>
      <c r="O632" s="1483"/>
      <c r="P632" s="1286"/>
      <c r="Q632" s="1286"/>
    </row>
    <row r="633" spans="1:17">
      <c r="G633" s="1276"/>
      <c r="H633" s="1276"/>
      <c r="I633" s="1276"/>
      <c r="J633" s="1276"/>
      <c r="K633" s="1276"/>
      <c r="M633" s="1286"/>
      <c r="N633" s="1483"/>
      <c r="O633" s="1483"/>
      <c r="P633" s="1286"/>
      <c r="Q633" s="1286"/>
    </row>
  </sheetData>
  <mergeCells count="3">
    <mergeCell ref="G1:J1"/>
    <mergeCell ref="B1:C1"/>
    <mergeCell ref="B2:C2"/>
  </mergeCells>
  <phoneticPr fontId="4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7240A-FC68-44F0-B29F-9B591886D795}">
  <sheetPr>
    <tabColor theme="3" tint="-0.499984740745262"/>
  </sheetPr>
  <dimension ref="A1:V743"/>
  <sheetViews>
    <sheetView showGridLines="0" workbookViewId="0">
      <pane ySplit="5" topLeftCell="A6" activePane="bottomLeft" state="frozen"/>
      <selection pane="bottomLeft"/>
    </sheetView>
  </sheetViews>
  <sheetFormatPr defaultRowHeight="13.5"/>
  <cols>
    <col min="1" max="1" width="5.125" style="1536" bestFit="1" customWidth="1"/>
    <col min="2" max="2" width="4.75" style="3" bestFit="1" customWidth="1"/>
    <col min="3" max="3" width="6.25" style="3" bestFit="1" customWidth="1"/>
    <col min="4" max="4" width="5" style="1065" customWidth="1"/>
    <col min="5" max="5" width="13.25" style="5" customWidth="1"/>
    <col min="6" max="6" width="11.125" style="5" customWidth="1"/>
    <col min="7" max="7" width="12.5" style="5" customWidth="1"/>
    <col min="8" max="8" width="13.75" style="5" customWidth="1"/>
    <col min="9" max="9" width="15" style="5" customWidth="1"/>
    <col min="10" max="11" width="13.75" style="5" customWidth="1"/>
    <col min="12" max="12" width="15.25" style="5" customWidth="1"/>
    <col min="13" max="13" width="14.25" style="5" customWidth="1"/>
    <col min="14" max="16" width="13.75" style="5" customWidth="1"/>
    <col min="17" max="18" width="8" style="5" bestFit="1" customWidth="1"/>
    <col min="19" max="19" width="12.625" style="5" bestFit="1" customWidth="1"/>
    <col min="20" max="21" width="8" style="5" bestFit="1" customWidth="1"/>
    <col min="22" max="16384" width="9" style="5"/>
  </cols>
  <sheetData>
    <row r="1" spans="1:16" s="124" customFormat="1" ht="14.25">
      <c r="A1" s="1536">
        <v>1</v>
      </c>
      <c r="B1" s="1552" t="s">
        <v>0</v>
      </c>
      <c r="C1" s="1552"/>
      <c r="D1" s="1214"/>
      <c r="E1" s="1553" t="s">
        <v>1</v>
      </c>
      <c r="F1" s="1537">
        <v>202203</v>
      </c>
      <c r="G1" s="1538"/>
      <c r="H1" s="1539" t="s">
        <v>2</v>
      </c>
      <c r="I1" s="1539" t="s">
        <v>3</v>
      </c>
      <c r="J1" s="1539" t="s">
        <v>4</v>
      </c>
      <c r="K1" s="1539"/>
      <c r="L1" s="1539"/>
      <c r="M1" s="1214"/>
      <c r="N1" s="1215"/>
    </row>
    <row r="2" spans="1:16" s="124" customFormat="1" ht="16.5">
      <c r="A2" s="1536">
        <f>A1+1</f>
        <v>2</v>
      </c>
      <c r="B2" s="1552" t="s">
        <v>1379</v>
      </c>
      <c r="C2" s="1552"/>
      <c r="D2" s="1214"/>
      <c r="E2" s="1554"/>
      <c r="F2" s="1540" t="s">
        <v>1412</v>
      </c>
      <c r="G2" s="1541"/>
      <c r="H2" s="1542">
        <v>17</v>
      </c>
      <c r="I2" s="1543"/>
      <c r="J2" s="1660" t="s">
        <v>1433</v>
      </c>
      <c r="K2" s="1544"/>
      <c r="L2" s="1543"/>
      <c r="M2" s="1216"/>
    </row>
    <row r="3" spans="1:16" s="2" customFormat="1" ht="12.75" thickBot="1">
      <c r="A3" s="1536">
        <f>A2+1</f>
        <v>3</v>
      </c>
      <c r="B3" s="3"/>
      <c r="C3" s="3"/>
      <c r="D3" s="11"/>
      <c r="E3" s="4"/>
      <c r="F3" s="4"/>
      <c r="G3" s="4"/>
      <c r="H3" s="4"/>
      <c r="I3" s="4"/>
      <c r="J3" s="4"/>
      <c r="K3" s="4"/>
      <c r="L3" s="4"/>
      <c r="M3" s="4"/>
    </row>
    <row r="4" spans="1:16" ht="24.75" thickTop="1" thickBot="1">
      <c r="A4" s="1536">
        <f t="shared" ref="A4:A6" si="0">A3+1</f>
        <v>4</v>
      </c>
      <c r="E4" s="1555" t="s">
        <v>1377</v>
      </c>
      <c r="F4" s="1556"/>
      <c r="G4" s="1556"/>
      <c r="H4" s="1556"/>
      <c r="I4" s="1556"/>
      <c r="J4" s="1556"/>
      <c r="K4" s="1556"/>
      <c r="L4" s="1556"/>
      <c r="M4" s="1556"/>
    </row>
    <row r="5" spans="1:16" ht="8.25" customHeight="1" thickTop="1">
      <c r="A5" s="1536">
        <f t="shared" si="0"/>
        <v>5</v>
      </c>
    </row>
    <row r="6" spans="1:16" s="491" customFormat="1" ht="23.25">
      <c r="A6" s="1536">
        <f t="shared" si="0"/>
        <v>6</v>
      </c>
      <c r="B6" s="492"/>
      <c r="C6" s="492"/>
      <c r="D6" s="492"/>
      <c r="E6" s="491" t="s">
        <v>5</v>
      </c>
    </row>
    <row r="7" spans="1:16" s="493" customFormat="1">
      <c r="A7" s="1536">
        <f t="shared" ref="A7:A66" si="1">A6+1</f>
        <v>7</v>
      </c>
      <c r="B7" s="494"/>
      <c r="C7" s="494"/>
      <c r="D7" s="1063"/>
    </row>
    <row r="8" spans="1:16" s="495" customFormat="1" ht="18.75">
      <c r="A8" s="1536">
        <f t="shared" si="1"/>
        <v>8</v>
      </c>
      <c r="B8" s="496"/>
      <c r="C8" s="496"/>
      <c r="D8" s="496">
        <v>1</v>
      </c>
      <c r="E8" s="497" t="s">
        <v>6</v>
      </c>
      <c r="F8" s="497"/>
      <c r="G8" s="497"/>
      <c r="H8" s="497"/>
      <c r="I8" s="497"/>
      <c r="J8" s="497"/>
      <c r="K8" s="497"/>
      <c r="L8" s="497"/>
      <c r="M8" s="497"/>
      <c r="N8" s="497"/>
      <c r="O8" s="497"/>
    </row>
    <row r="9" spans="1:16" ht="16.5">
      <c r="A9" s="1536">
        <f t="shared" si="1"/>
        <v>9</v>
      </c>
      <c r="B9" s="6"/>
      <c r="C9" s="6"/>
      <c r="D9" s="6"/>
      <c r="E9" s="7"/>
      <c r="F9" s="7"/>
      <c r="G9" s="7"/>
      <c r="H9" s="7"/>
      <c r="I9" s="7"/>
      <c r="J9" s="7"/>
      <c r="K9" s="7"/>
      <c r="L9" s="7"/>
      <c r="M9" s="7"/>
      <c r="N9" s="7"/>
      <c r="O9" s="7"/>
    </row>
    <row r="10" spans="1:16" ht="14.25">
      <c r="A10" s="1536">
        <f t="shared" si="1"/>
        <v>10</v>
      </c>
      <c r="B10" s="8"/>
      <c r="C10" s="8"/>
      <c r="D10" s="8"/>
      <c r="E10" s="498" t="s">
        <v>7</v>
      </c>
      <c r="F10" s="499"/>
      <c r="G10" s="499"/>
      <c r="H10" s="499"/>
      <c r="I10" s="499"/>
      <c r="J10" s="499"/>
      <c r="K10" s="499"/>
      <c r="L10" s="499"/>
      <c r="M10" s="500" t="s">
        <v>8</v>
      </c>
      <c r="N10" s="9"/>
      <c r="O10" s="9"/>
    </row>
    <row r="11" spans="1:16" s="2" customFormat="1" ht="12">
      <c r="A11" s="1536">
        <f t="shared" si="1"/>
        <v>11</v>
      </c>
      <c r="B11" s="10"/>
      <c r="C11" s="10"/>
      <c r="D11" s="11"/>
      <c r="E11" s="501"/>
      <c r="F11" s="501"/>
      <c r="G11" s="501"/>
      <c r="H11" s="502" t="s">
        <v>9</v>
      </c>
      <c r="I11" s="502"/>
      <c r="J11" s="503" t="s">
        <v>10</v>
      </c>
      <c r="K11" s="503"/>
      <c r="L11" s="1557" t="s">
        <v>11</v>
      </c>
      <c r="M11" s="1557"/>
      <c r="N11" s="4"/>
      <c r="O11" s="4"/>
      <c r="P11" s="4"/>
    </row>
    <row r="12" spans="1:16" s="2" customFormat="1" ht="12">
      <c r="A12" s="1536">
        <f t="shared" si="1"/>
        <v>12</v>
      </c>
      <c r="B12" s="10"/>
      <c r="C12" s="10"/>
      <c r="D12" s="11"/>
      <c r="E12" s="504"/>
      <c r="F12" s="504"/>
      <c r="G12" s="505"/>
      <c r="H12" s="506" t="s">
        <v>12</v>
      </c>
      <c r="I12" s="506" t="s">
        <v>13</v>
      </c>
      <c r="J12" s="506" t="s">
        <v>12</v>
      </c>
      <c r="K12" s="506" t="s">
        <v>13</v>
      </c>
      <c r="L12" s="506" t="s">
        <v>12</v>
      </c>
      <c r="M12" s="506" t="s">
        <v>13</v>
      </c>
      <c r="N12" s="4"/>
      <c r="O12" s="4"/>
      <c r="P12" s="4"/>
    </row>
    <row r="13" spans="1:16" s="2" customFormat="1" ht="12">
      <c r="A13" s="1536">
        <f t="shared" si="1"/>
        <v>13</v>
      </c>
      <c r="B13" s="10"/>
      <c r="C13" s="10"/>
      <c r="D13" s="11"/>
      <c r="E13" s="1162">
        <v>202203</v>
      </c>
      <c r="F13" s="1162" t="s">
        <v>1412</v>
      </c>
      <c r="G13" s="1163"/>
      <c r="H13" s="12">
        <v>236092</v>
      </c>
      <c r="I13" s="13">
        <f>IF(H14="","- ",IF(H14&lt;=0,"- ",IF(H13="- ","- ",ROUND((H13-H14)/H14*100,2))))</f>
        <v>1.35</v>
      </c>
      <c r="J13" s="12">
        <v>78827</v>
      </c>
      <c r="K13" s="13">
        <f>IF(J14="","- ",IF(J14&lt;=0,"- ",IF(J13="- ","- ",ROUND((J13-J14)/J14*100,2))))</f>
        <v>9.76</v>
      </c>
      <c r="L13" s="12">
        <v>54498</v>
      </c>
      <c r="M13" s="13">
        <f>IF(L14="","- ",IF(L14&lt;=0,"- ",IF(L13="- ","- ",ROUND((L13-L14)/L14*100,2))))</f>
        <v>9.7799999999999994</v>
      </c>
      <c r="N13" s="4"/>
      <c r="O13" s="4"/>
      <c r="P13" s="4"/>
    </row>
    <row r="14" spans="1:16" s="2" customFormat="1" ht="12">
      <c r="A14" s="1536">
        <f t="shared" si="1"/>
        <v>14</v>
      </c>
      <c r="B14" s="10"/>
      <c r="C14" s="10"/>
      <c r="D14" s="11"/>
      <c r="E14" s="507">
        <v>202103</v>
      </c>
      <c r="F14" s="507" t="s">
        <v>1415</v>
      </c>
      <c r="G14" s="508"/>
      <c r="H14" s="14">
        <v>232940</v>
      </c>
      <c r="I14" s="15">
        <f>IF(H15="","- ",IF(H15&lt;=0,"- ",IF(H14="- ","- ",ROUND((H14-H15)/H15*100,2))))</f>
        <v>-4.13</v>
      </c>
      <c r="J14" s="14">
        <v>71819</v>
      </c>
      <c r="K14" s="15">
        <f>IF(J15="","- ",IF(J15&lt;=0,"- ",IF(J14="- ","- ",ROUND((J14-J15)/J15*100,2))))</f>
        <v>-1.1000000000000001</v>
      </c>
      <c r="L14" s="14">
        <v>49641</v>
      </c>
      <c r="M14" s="15">
        <f>IF(L15="","- ",IF(L15&lt;=0,"- ",IF(L14="- ","- ",ROUND((L14-L15)/L15*100,2))))</f>
        <v>3.34</v>
      </c>
      <c r="N14" s="4"/>
      <c r="O14" s="4"/>
      <c r="P14" s="4"/>
    </row>
    <row r="15" spans="1:16" s="2" customFormat="1" ht="12">
      <c r="A15" s="1536">
        <f t="shared" si="1"/>
        <v>15</v>
      </c>
      <c r="B15" s="11"/>
      <c r="C15" s="11"/>
      <c r="D15" s="11"/>
      <c r="E15" s="509">
        <v>202003</v>
      </c>
      <c r="F15" s="509" t="s">
        <v>1418</v>
      </c>
      <c r="G15" s="510"/>
      <c r="H15" s="16">
        <v>242982</v>
      </c>
      <c r="I15" s="16"/>
      <c r="J15" s="16">
        <v>72617</v>
      </c>
      <c r="K15" s="16"/>
      <c r="L15" s="16">
        <v>48037</v>
      </c>
      <c r="M15" s="17"/>
    </row>
    <row r="16" spans="1:16" s="2" customFormat="1" ht="12">
      <c r="A16" s="1536">
        <f t="shared" si="1"/>
        <v>16</v>
      </c>
      <c r="B16" s="11"/>
      <c r="C16" s="11"/>
      <c r="D16" s="11"/>
      <c r="E16" s="511"/>
      <c r="F16" s="512"/>
      <c r="G16" s="512"/>
      <c r="H16" s="4"/>
      <c r="I16" s="4"/>
      <c r="J16" s="4"/>
      <c r="K16" s="4"/>
      <c r="L16" s="4"/>
    </row>
    <row r="17" spans="1:13" s="2" customFormat="1" ht="12">
      <c r="A17" s="1536">
        <f t="shared" si="1"/>
        <v>17</v>
      </c>
      <c r="B17" s="10"/>
      <c r="C17" s="10"/>
      <c r="D17" s="11"/>
      <c r="E17" s="504"/>
      <c r="F17" s="504"/>
      <c r="G17" s="504"/>
      <c r="H17" s="1558" t="s">
        <v>1050</v>
      </c>
      <c r="I17" s="1558"/>
      <c r="J17" s="1560" t="s">
        <v>1051</v>
      </c>
      <c r="K17" s="1560"/>
      <c r="L17" s="1562" t="s">
        <v>14</v>
      </c>
      <c r="M17" s="1562"/>
    </row>
    <row r="18" spans="1:13" s="2" customFormat="1" ht="12">
      <c r="A18" s="1536">
        <f t="shared" si="1"/>
        <v>18</v>
      </c>
      <c r="B18" s="10"/>
      <c r="C18" s="10"/>
      <c r="D18" s="11"/>
      <c r="E18" s="515"/>
      <c r="F18" s="515"/>
      <c r="G18" s="515"/>
      <c r="H18" s="1559"/>
      <c r="I18" s="1559"/>
      <c r="J18" s="1561"/>
      <c r="K18" s="1561"/>
      <c r="L18" s="510"/>
      <c r="M18" s="510"/>
    </row>
    <row r="19" spans="1:13" s="2" customFormat="1" ht="12">
      <c r="A19" s="1536">
        <f t="shared" si="1"/>
        <v>19</v>
      </c>
      <c r="B19" s="10"/>
      <c r="C19" s="10"/>
      <c r="D19" s="11"/>
      <c r="E19" s="504"/>
      <c r="F19" s="504"/>
      <c r="G19" s="504"/>
      <c r="H19" s="18"/>
      <c r="I19" s="506" t="s">
        <v>15</v>
      </c>
      <c r="J19" s="506"/>
      <c r="K19" s="506" t="s">
        <v>15</v>
      </c>
      <c r="L19" s="517"/>
      <c r="M19" s="506" t="s">
        <v>12</v>
      </c>
    </row>
    <row r="20" spans="1:13" s="2" customFormat="1" ht="12">
      <c r="A20" s="1536">
        <f t="shared" si="1"/>
        <v>20</v>
      </c>
      <c r="B20" s="10"/>
      <c r="C20" s="10"/>
      <c r="D20" s="11"/>
      <c r="E20" s="1162">
        <v>202203</v>
      </c>
      <c r="F20" s="1162" t="s">
        <v>1412</v>
      </c>
      <c r="G20" s="1162"/>
      <c r="H20" s="12"/>
      <c r="I20" s="19">
        <v>73.47</v>
      </c>
      <c r="J20" s="12"/>
      <c r="K20" s="19">
        <v>73.45</v>
      </c>
      <c r="L20" s="20"/>
      <c r="M20" s="12">
        <v>39127</v>
      </c>
    </row>
    <row r="21" spans="1:13" s="2" customFormat="1" ht="12">
      <c r="A21" s="1536">
        <f t="shared" si="1"/>
        <v>21</v>
      </c>
      <c r="B21" s="10"/>
      <c r="C21" s="10"/>
      <c r="D21" s="11"/>
      <c r="E21" s="509">
        <v>202103</v>
      </c>
      <c r="F21" s="509" t="s">
        <v>1415</v>
      </c>
      <c r="G21" s="509"/>
      <c r="H21" s="16"/>
      <c r="I21" s="21">
        <v>66.819999999999993</v>
      </c>
      <c r="J21" s="16"/>
      <c r="K21" s="21">
        <v>66.709999999999994</v>
      </c>
      <c r="L21" s="22"/>
      <c r="M21" s="16">
        <v>126364</v>
      </c>
    </row>
    <row r="22" spans="1:13" s="2" customFormat="1" ht="12">
      <c r="A22" s="1536">
        <f t="shared" si="1"/>
        <v>22</v>
      </c>
      <c r="B22" s="10"/>
      <c r="C22" s="10"/>
      <c r="D22" s="11"/>
      <c r="E22" s="23"/>
      <c r="F22" s="23"/>
      <c r="G22" s="14"/>
      <c r="H22" s="24"/>
      <c r="I22" s="14"/>
      <c r="J22" s="24"/>
      <c r="K22" s="4"/>
      <c r="L22" s="4"/>
    </row>
    <row r="23" spans="1:13" s="518" customFormat="1" ht="14.25">
      <c r="A23" s="1536">
        <f t="shared" si="1"/>
        <v>23</v>
      </c>
      <c r="B23" s="519"/>
      <c r="C23" s="519"/>
      <c r="D23" s="520"/>
      <c r="E23" s="521" t="s">
        <v>16</v>
      </c>
      <c r="F23" s="522"/>
      <c r="G23" s="523"/>
      <c r="H23" s="524"/>
      <c r="I23" s="523"/>
      <c r="J23" s="524"/>
      <c r="K23" s="525"/>
      <c r="L23" s="525"/>
    </row>
    <row r="24" spans="1:13" s="2" customFormat="1" ht="12">
      <c r="A24" s="1536">
        <f t="shared" si="1"/>
        <v>24</v>
      </c>
      <c r="B24" s="10"/>
      <c r="C24" s="10"/>
      <c r="D24" s="11"/>
      <c r="E24" s="25"/>
      <c r="F24" s="25"/>
      <c r="G24" s="25"/>
      <c r="H24" s="502" t="s">
        <v>17</v>
      </c>
      <c r="I24" s="502"/>
      <c r="J24" s="503" t="s">
        <v>18</v>
      </c>
      <c r="K24" s="503"/>
      <c r="L24" s="1557" t="s">
        <v>19</v>
      </c>
      <c r="M24" s="1557"/>
    </row>
    <row r="25" spans="1:13" s="2" customFormat="1" ht="12">
      <c r="A25" s="1536">
        <f t="shared" si="1"/>
        <v>25</v>
      </c>
      <c r="B25" s="10"/>
      <c r="C25" s="10"/>
      <c r="D25" s="11"/>
      <c r="E25" s="504"/>
      <c r="F25" s="504"/>
      <c r="G25" s="504"/>
      <c r="H25" s="18"/>
      <c r="I25" s="506" t="s">
        <v>12</v>
      </c>
      <c r="J25" s="506"/>
      <c r="K25" s="506" t="s">
        <v>12</v>
      </c>
      <c r="L25" s="506"/>
      <c r="M25" s="506" t="s">
        <v>20</v>
      </c>
    </row>
    <row r="26" spans="1:13" s="2" customFormat="1" ht="12">
      <c r="A26" s="1536">
        <f t="shared" si="1"/>
        <v>26</v>
      </c>
      <c r="B26" s="10"/>
      <c r="C26" s="10"/>
      <c r="D26" s="11"/>
      <c r="E26" s="1162">
        <v>202203</v>
      </c>
      <c r="F26" s="1162" t="s">
        <v>1412</v>
      </c>
      <c r="G26" s="1162"/>
      <c r="H26" s="12"/>
      <c r="I26" s="26">
        <v>19104764</v>
      </c>
      <c r="J26" s="12"/>
      <c r="K26" s="26">
        <v>1059091</v>
      </c>
      <c r="L26" s="12"/>
      <c r="M26" s="19">
        <v>1436.74</v>
      </c>
    </row>
    <row r="27" spans="1:13" s="2" customFormat="1" ht="12">
      <c r="A27" s="1536">
        <f t="shared" si="1"/>
        <v>27</v>
      </c>
      <c r="B27" s="10"/>
      <c r="C27" s="10"/>
      <c r="D27" s="11"/>
      <c r="E27" s="509">
        <v>202103</v>
      </c>
      <c r="F27" s="509" t="s">
        <v>1415</v>
      </c>
      <c r="G27" s="509"/>
      <c r="H27" s="16"/>
      <c r="I27" s="27">
        <v>17898168</v>
      </c>
      <c r="J27" s="16"/>
      <c r="K27" s="27">
        <v>1041756</v>
      </c>
      <c r="L27" s="16"/>
      <c r="M27" s="21">
        <v>1401.4</v>
      </c>
    </row>
    <row r="28" spans="1:13" s="2" customFormat="1" ht="12">
      <c r="A28" s="1536">
        <f t="shared" si="1"/>
        <v>28</v>
      </c>
      <c r="B28" s="10"/>
      <c r="C28" s="10"/>
      <c r="D28" s="11"/>
      <c r="E28" s="23"/>
      <c r="F28" s="23"/>
      <c r="G28" s="14"/>
      <c r="H28" s="24"/>
      <c r="I28" s="14"/>
      <c r="J28" s="24"/>
      <c r="K28" s="4"/>
      <c r="L28" s="4"/>
    </row>
    <row r="29" spans="1:13" s="497" customFormat="1" ht="18.75">
      <c r="A29" s="1536">
        <f t="shared" si="1"/>
        <v>29</v>
      </c>
      <c r="D29" s="496">
        <f>D8+1</f>
        <v>2</v>
      </c>
      <c r="E29" s="497" t="s">
        <v>21</v>
      </c>
    </row>
    <row r="30" spans="1:13" s="2" customFormat="1" ht="12">
      <c r="A30" s="1536">
        <f t="shared" si="1"/>
        <v>30</v>
      </c>
      <c r="B30" s="10"/>
      <c r="C30" s="10"/>
      <c r="D30" s="11"/>
      <c r="E30" s="28"/>
      <c r="F30" s="28"/>
      <c r="G30" s="29"/>
      <c r="H30" s="1563" t="s">
        <v>22</v>
      </c>
      <c r="I30" s="1563"/>
      <c r="J30" s="1563"/>
      <c r="K30" s="1563"/>
      <c r="L30" s="1563"/>
      <c r="M30" s="4"/>
    </row>
    <row r="31" spans="1:13" s="2" customFormat="1" ht="12">
      <c r="A31" s="1536">
        <f t="shared" si="1"/>
        <v>31</v>
      </c>
      <c r="B31" s="10"/>
      <c r="C31" s="10"/>
      <c r="D31" s="11"/>
      <c r="E31" s="4"/>
      <c r="F31" s="4"/>
      <c r="G31" s="4"/>
      <c r="H31" s="507" t="s">
        <v>23</v>
      </c>
      <c r="I31" s="526" t="s">
        <v>24</v>
      </c>
      <c r="J31" s="526" t="s">
        <v>25</v>
      </c>
      <c r="K31" s="527" t="s">
        <v>26</v>
      </c>
      <c r="L31" s="527" t="s">
        <v>27</v>
      </c>
    </row>
    <row r="32" spans="1:13" s="2" customFormat="1" ht="12">
      <c r="A32" s="1536">
        <f t="shared" si="1"/>
        <v>32</v>
      </c>
      <c r="B32" s="10"/>
      <c r="C32" s="10"/>
      <c r="D32" s="11"/>
      <c r="E32" s="504"/>
      <c r="F32" s="504"/>
      <c r="G32" s="504"/>
      <c r="H32" s="528" t="s">
        <v>15</v>
      </c>
      <c r="I32" s="528" t="s">
        <v>15</v>
      </c>
      <c r="J32" s="528" t="s">
        <v>15</v>
      </c>
      <c r="K32" s="528" t="s">
        <v>15</v>
      </c>
      <c r="L32" s="528" t="s">
        <v>15</v>
      </c>
    </row>
    <row r="33" spans="1:16" s="2" customFormat="1" ht="12">
      <c r="A33" s="1536">
        <f t="shared" si="1"/>
        <v>33</v>
      </c>
      <c r="B33" s="10"/>
      <c r="C33" s="10"/>
      <c r="D33" s="11"/>
      <c r="E33" s="1164" t="s">
        <v>28</v>
      </c>
      <c r="F33" s="1162"/>
      <c r="G33" s="1162"/>
      <c r="H33" s="1165" t="s">
        <v>1381</v>
      </c>
      <c r="I33" s="1165">
        <v>11</v>
      </c>
      <c r="J33" s="1165" t="s">
        <v>1381</v>
      </c>
      <c r="K33" s="1165">
        <v>13</v>
      </c>
      <c r="L33" s="1165">
        <v>24</v>
      </c>
    </row>
    <row r="34" spans="1:16" s="2" customFormat="1" ht="12">
      <c r="A34" s="1536">
        <f t="shared" si="1"/>
        <v>34</v>
      </c>
      <c r="B34" s="10"/>
      <c r="C34" s="10"/>
      <c r="D34" s="11"/>
      <c r="E34" s="529" t="s">
        <v>29</v>
      </c>
      <c r="F34" s="507"/>
      <c r="G34" s="507"/>
      <c r="H34" s="30" t="s">
        <v>1381</v>
      </c>
      <c r="I34" s="30">
        <v>11</v>
      </c>
      <c r="J34" s="31"/>
      <c r="K34" s="31"/>
      <c r="L34" s="31"/>
    </row>
    <row r="35" spans="1:16" s="2" customFormat="1" ht="12">
      <c r="A35" s="1536">
        <f t="shared" si="1"/>
        <v>35</v>
      </c>
      <c r="B35" s="10"/>
      <c r="C35" s="10"/>
      <c r="D35" s="11"/>
      <c r="E35" s="530" t="s">
        <v>30</v>
      </c>
      <c r="F35" s="531"/>
      <c r="G35" s="509"/>
      <c r="H35" s="32"/>
      <c r="I35" s="32"/>
      <c r="J35" s="33"/>
      <c r="K35" s="33"/>
      <c r="L35" s="33">
        <v>26</v>
      </c>
    </row>
    <row r="36" spans="1:16" s="2" customFormat="1" ht="12">
      <c r="A36" s="1536">
        <f t="shared" si="1"/>
        <v>36</v>
      </c>
      <c r="B36" s="3"/>
      <c r="C36" s="3"/>
      <c r="D36" s="3"/>
    </row>
    <row r="37" spans="1:16" s="495" customFormat="1" ht="18.75">
      <c r="A37" s="1536">
        <f t="shared" si="1"/>
        <v>37</v>
      </c>
      <c r="B37" s="532"/>
      <c r="C37" s="532"/>
      <c r="D37" s="496">
        <f>D29+1</f>
        <v>3</v>
      </c>
      <c r="E37" s="497" t="s">
        <v>31</v>
      </c>
    </row>
    <row r="38" spans="1:16" ht="14.25">
      <c r="A38" s="1536">
        <f t="shared" si="1"/>
        <v>38</v>
      </c>
      <c r="B38" s="8"/>
      <c r="C38" s="8"/>
      <c r="D38" s="1066"/>
      <c r="E38" s="35"/>
      <c r="F38" s="35"/>
      <c r="G38" s="35"/>
      <c r="H38" s="1562" t="s">
        <v>32</v>
      </c>
      <c r="I38" s="1562"/>
      <c r="J38" s="1564" t="s">
        <v>33</v>
      </c>
      <c r="K38" s="1564"/>
      <c r="L38" s="533" t="s">
        <v>34</v>
      </c>
      <c r="N38" s="34"/>
      <c r="O38" s="34"/>
      <c r="P38" s="34"/>
    </row>
    <row r="39" spans="1:16" ht="14.25">
      <c r="A39" s="1536">
        <f t="shared" si="1"/>
        <v>39</v>
      </c>
      <c r="B39" s="8"/>
      <c r="C39" s="8"/>
      <c r="D39" s="11"/>
      <c r="E39" s="35"/>
      <c r="F39" s="35"/>
      <c r="G39" s="35"/>
      <c r="H39" s="506" t="s">
        <v>12</v>
      </c>
      <c r="I39" s="506" t="s">
        <v>13</v>
      </c>
      <c r="J39" s="506" t="s">
        <v>12</v>
      </c>
      <c r="K39" s="506" t="s">
        <v>13</v>
      </c>
      <c r="L39" s="528" t="s">
        <v>15</v>
      </c>
      <c r="N39" s="34"/>
      <c r="O39" s="34"/>
      <c r="P39" s="34"/>
    </row>
    <row r="40" spans="1:16" ht="14.25">
      <c r="A40" s="1536">
        <f t="shared" si="1"/>
        <v>40</v>
      </c>
      <c r="B40" s="8"/>
      <c r="C40" s="8"/>
      <c r="D40" s="11"/>
      <c r="E40" s="509" t="s">
        <v>35</v>
      </c>
      <c r="F40" s="36"/>
      <c r="G40" s="36"/>
      <c r="H40" s="299">
        <v>86500</v>
      </c>
      <c r="I40" s="404">
        <v>9.6999999999999993</v>
      </c>
      <c r="J40" s="299">
        <v>60000</v>
      </c>
      <c r="K40" s="404">
        <v>10</v>
      </c>
      <c r="L40" s="289">
        <v>81.39</v>
      </c>
      <c r="N40" s="34"/>
      <c r="O40" s="34"/>
      <c r="P40" s="34"/>
    </row>
    <row r="41" spans="1:16">
      <c r="A41" s="1536">
        <f t="shared" si="1"/>
        <v>41</v>
      </c>
    </row>
    <row r="42" spans="1:16" s="493" customFormat="1" ht="18.75">
      <c r="A42" s="1536">
        <f t="shared" si="1"/>
        <v>42</v>
      </c>
      <c r="B42" s="494"/>
      <c r="C42" s="494"/>
      <c r="D42" s="1063"/>
      <c r="E42" s="497" t="s">
        <v>36</v>
      </c>
    </row>
    <row r="43" spans="1:16" s="508" customFormat="1" ht="12">
      <c r="A43" s="1536">
        <f t="shared" si="1"/>
        <v>43</v>
      </c>
      <c r="B43" s="494"/>
      <c r="C43" s="494"/>
      <c r="D43" s="494"/>
      <c r="E43" s="512" t="s">
        <v>37</v>
      </c>
    </row>
    <row r="44" spans="1:16" s="2" customFormat="1" ht="12">
      <c r="A44" s="1536">
        <f t="shared" si="1"/>
        <v>44</v>
      </c>
      <c r="B44" s="3"/>
      <c r="C44" s="3"/>
      <c r="D44" s="3"/>
      <c r="E44" s="534" t="s">
        <v>38</v>
      </c>
      <c r="F44" s="505"/>
      <c r="G44" s="60"/>
      <c r="H44" s="1219">
        <f t="shared" ref="H44:H46" si="2">$F$1</f>
        <v>202203</v>
      </c>
      <c r="I44" s="39">
        <v>815521</v>
      </c>
      <c r="J44" s="60"/>
      <c r="K44" s="514">
        <f t="shared" ref="K44:K46" si="3">$E$56</f>
        <v>202103</v>
      </c>
      <c r="L44" s="38">
        <v>815521</v>
      </c>
    </row>
    <row r="45" spans="1:16" s="2" customFormat="1" ht="12">
      <c r="A45" s="1536">
        <f t="shared" si="1"/>
        <v>45</v>
      </c>
      <c r="B45" s="3"/>
      <c r="C45" s="3"/>
      <c r="D45" s="3"/>
      <c r="E45" s="535" t="s">
        <v>39</v>
      </c>
      <c r="F45" s="508"/>
      <c r="H45" s="1162">
        <f t="shared" si="2"/>
        <v>202203</v>
      </c>
      <c r="I45" s="1217">
        <v>78374</v>
      </c>
      <c r="K45" s="507">
        <f t="shared" si="3"/>
        <v>202103</v>
      </c>
      <c r="L45" s="1218">
        <v>72602</v>
      </c>
    </row>
    <row r="46" spans="1:16" s="2" customFormat="1" ht="12">
      <c r="A46" s="1536">
        <f t="shared" si="1"/>
        <v>46</v>
      </c>
      <c r="B46" s="3"/>
      <c r="C46" s="3"/>
      <c r="D46" s="3"/>
      <c r="E46" s="536" t="s">
        <v>40</v>
      </c>
      <c r="F46" s="510"/>
      <c r="G46" s="22"/>
      <c r="H46" s="1166">
        <f t="shared" si="2"/>
        <v>202203</v>
      </c>
      <c r="I46" s="41">
        <v>741684</v>
      </c>
      <c r="J46" s="22"/>
      <c r="K46" s="509">
        <f t="shared" si="3"/>
        <v>202103</v>
      </c>
      <c r="L46" s="40">
        <v>742892</v>
      </c>
    </row>
    <row r="47" spans="1:16" s="2" customFormat="1" ht="12">
      <c r="A47" s="1536">
        <f t="shared" si="1"/>
        <v>47</v>
      </c>
      <c r="B47" s="3"/>
      <c r="C47" s="3"/>
      <c r="D47" s="3"/>
    </row>
    <row r="48" spans="1:16" s="2" customFormat="1" ht="12">
      <c r="A48" s="1536">
        <f t="shared" si="1"/>
        <v>48</v>
      </c>
      <c r="B48" s="3"/>
      <c r="C48" s="3"/>
      <c r="D48" s="3"/>
    </row>
    <row r="49" spans="1:17" s="537" customFormat="1" ht="23.25">
      <c r="A49" s="1536">
        <f t="shared" si="1"/>
        <v>49</v>
      </c>
      <c r="B49" s="538"/>
      <c r="C49" s="538"/>
      <c r="E49" s="1072" t="s">
        <v>41</v>
      </c>
      <c r="F49" s="540"/>
      <c r="G49" s="541"/>
      <c r="H49" s="540"/>
      <c r="I49" s="541"/>
      <c r="J49" s="542"/>
      <c r="K49" s="542"/>
    </row>
    <row r="50" spans="1:17" s="537" customFormat="1" ht="23.25">
      <c r="A50" s="1536">
        <f t="shared" si="1"/>
        <v>50</v>
      </c>
      <c r="B50" s="538"/>
      <c r="C50" s="538"/>
      <c r="D50" s="1067"/>
      <c r="E50" s="539"/>
      <c r="F50" s="540"/>
      <c r="G50" s="541"/>
      <c r="H50" s="540"/>
      <c r="I50" s="541"/>
      <c r="J50" s="542"/>
      <c r="K50" s="542"/>
    </row>
    <row r="51" spans="1:17" s="497" customFormat="1" ht="18.75">
      <c r="A51" s="1536">
        <f t="shared" si="1"/>
        <v>51</v>
      </c>
      <c r="D51" s="496">
        <f>D37+1</f>
        <v>4</v>
      </c>
      <c r="E51" s="497" t="s">
        <v>42</v>
      </c>
    </row>
    <row r="52" spans="1:17" s="493" customFormat="1" ht="14.25">
      <c r="A52" s="1536">
        <f t="shared" si="1"/>
        <v>52</v>
      </c>
      <c r="B52" s="494"/>
      <c r="C52" s="494"/>
      <c r="D52" s="1063"/>
      <c r="E52" s="498" t="s">
        <v>43</v>
      </c>
      <c r="F52" s="499"/>
      <c r="G52" s="499"/>
      <c r="H52" s="499"/>
      <c r="I52" s="499"/>
      <c r="J52" s="499"/>
      <c r="K52" s="499"/>
      <c r="L52" s="499"/>
    </row>
    <row r="53" spans="1:17" s="2" customFormat="1" ht="12">
      <c r="A53" s="1536">
        <f t="shared" si="1"/>
        <v>53</v>
      </c>
      <c r="B53" s="3"/>
      <c r="C53" s="3"/>
      <c r="D53" s="3"/>
      <c r="E53" s="35"/>
      <c r="F53" s="35"/>
      <c r="G53" s="1562" t="s">
        <v>9</v>
      </c>
      <c r="H53" s="1562"/>
      <c r="I53" s="1564" t="s">
        <v>44</v>
      </c>
      <c r="J53" s="1564"/>
      <c r="K53" s="1564" t="s">
        <v>1052</v>
      </c>
      <c r="L53" s="1564"/>
    </row>
    <row r="54" spans="1:17" s="2" customFormat="1" ht="12">
      <c r="A54" s="1536">
        <f t="shared" si="1"/>
        <v>54</v>
      </c>
      <c r="B54" s="3"/>
      <c r="C54" s="3"/>
      <c r="D54" s="3"/>
      <c r="E54" s="35"/>
      <c r="F54" s="35"/>
      <c r="G54" s="506" t="s">
        <v>12</v>
      </c>
      <c r="H54" s="506" t="s">
        <v>13</v>
      </c>
      <c r="I54" s="506" t="s">
        <v>12</v>
      </c>
      <c r="J54" s="506" t="s">
        <v>13</v>
      </c>
      <c r="K54" s="506" t="s">
        <v>12</v>
      </c>
      <c r="L54" s="506" t="s">
        <v>13</v>
      </c>
    </row>
    <row r="55" spans="1:17" s="2" customFormat="1" ht="12">
      <c r="A55" s="1536">
        <f t="shared" si="1"/>
        <v>55</v>
      </c>
      <c r="B55" s="3"/>
      <c r="C55" s="3"/>
      <c r="D55" s="3"/>
      <c r="E55" s="1162">
        <v>202203</v>
      </c>
      <c r="F55" s="1162" t="s">
        <v>1412</v>
      </c>
      <c r="G55" s="42">
        <v>203209</v>
      </c>
      <c r="H55" s="13">
        <f>IF(G55="- ","- ",ROUND((G55-G56)/G56*100,2))</f>
        <v>2.0099999999999998</v>
      </c>
      <c r="I55" s="43">
        <v>73650</v>
      </c>
      <c r="J55" s="13">
        <f>IF(I55="- ","- ",ROUND((I55-I56)/I56*100,2))</f>
        <v>14.65</v>
      </c>
      <c r="K55" s="43">
        <v>52328</v>
      </c>
      <c r="L55" s="13">
        <f>IF(K55="- ","- ",ROUND((K55-K56)/K56*100,2))</f>
        <v>14.51</v>
      </c>
    </row>
    <row r="56" spans="1:17" s="2" customFormat="1" ht="12">
      <c r="A56" s="1536">
        <f t="shared" si="1"/>
        <v>56</v>
      </c>
      <c r="B56" s="3"/>
      <c r="C56" s="3"/>
      <c r="D56" s="3"/>
      <c r="E56" s="507">
        <v>202103</v>
      </c>
      <c r="F56" s="507" t="s">
        <v>1415</v>
      </c>
      <c r="G56" s="44">
        <v>199206</v>
      </c>
      <c r="H56" s="15">
        <f>IF(SUM(G57)=0,"- ",ROUND((G56-G57)/G57*100,2))</f>
        <v>-6.15</v>
      </c>
      <c r="I56" s="45">
        <v>64237</v>
      </c>
      <c r="J56" s="15">
        <f>IF(SUM(I57)=0,"- ",ROUND((I56-I57)/I57*100,2))</f>
        <v>-5.36</v>
      </c>
      <c r="K56" s="45">
        <v>45698</v>
      </c>
      <c r="L56" s="15">
        <f>IF(SUM(K57)=0,"- ",ROUND((K56-K57)/K57*100,2))</f>
        <v>-0.52</v>
      </c>
      <c r="P56" s="543"/>
      <c r="Q56" s="544"/>
    </row>
    <row r="57" spans="1:17" s="2" customFormat="1" ht="12">
      <c r="A57" s="1536">
        <f t="shared" si="1"/>
        <v>57</v>
      </c>
      <c r="B57" s="3"/>
      <c r="C57" s="3"/>
      <c r="D57" s="3"/>
      <c r="E57" s="509">
        <v>202003</v>
      </c>
      <c r="F57" s="509" t="s">
        <v>1418</v>
      </c>
      <c r="G57" s="46">
        <v>212269</v>
      </c>
      <c r="H57" s="47"/>
      <c r="I57" s="48">
        <v>67872</v>
      </c>
      <c r="J57" s="47"/>
      <c r="K57" s="48">
        <v>45937</v>
      </c>
      <c r="L57" s="47"/>
      <c r="P57" s="545"/>
      <c r="Q57" s="546"/>
    </row>
    <row r="58" spans="1:17" s="2" customFormat="1" ht="12">
      <c r="A58" s="1536">
        <f t="shared" si="1"/>
        <v>58</v>
      </c>
      <c r="B58" s="3"/>
      <c r="C58" s="3"/>
      <c r="D58" s="3"/>
      <c r="E58" s="23"/>
      <c r="F58" s="23"/>
      <c r="G58" s="14"/>
      <c r="H58" s="14"/>
      <c r="I58" s="14"/>
      <c r="J58" s="14"/>
      <c r="K58" s="14"/>
      <c r="L58" s="49"/>
      <c r="P58" s="545"/>
      <c r="Q58" s="546"/>
    </row>
    <row r="59" spans="1:17" s="2" customFormat="1" ht="12">
      <c r="A59" s="1536">
        <f t="shared" si="1"/>
        <v>59</v>
      </c>
      <c r="B59" s="3"/>
      <c r="C59" s="3"/>
      <c r="D59" s="3"/>
      <c r="E59" s="501"/>
      <c r="F59" s="501"/>
      <c r="G59" s="1570" t="s">
        <v>1050</v>
      </c>
      <c r="H59" s="1570"/>
      <c r="I59" s="4"/>
      <c r="J59" s="4"/>
      <c r="P59" s="545"/>
      <c r="Q59" s="547"/>
    </row>
    <row r="60" spans="1:17" s="2" customFormat="1" ht="12">
      <c r="A60" s="1536">
        <f t="shared" si="1"/>
        <v>60</v>
      </c>
      <c r="B60" s="3"/>
      <c r="C60" s="3"/>
      <c r="D60" s="3"/>
      <c r="E60" s="548"/>
      <c r="F60" s="548"/>
      <c r="G60" s="549"/>
      <c r="H60" s="550" t="s">
        <v>15</v>
      </c>
      <c r="I60" s="4"/>
      <c r="J60" s="4"/>
      <c r="P60" s="545"/>
      <c r="Q60" s="547"/>
    </row>
    <row r="61" spans="1:17" s="2" customFormat="1" ht="12">
      <c r="A61" s="1536">
        <f t="shared" si="1"/>
        <v>61</v>
      </c>
      <c r="B61" s="3"/>
      <c r="C61" s="3"/>
      <c r="D61" s="3"/>
      <c r="E61" s="1162">
        <v>202203</v>
      </c>
      <c r="F61" s="1162" t="s">
        <v>1412</v>
      </c>
      <c r="G61" s="12"/>
      <c r="H61" s="19">
        <v>70.55</v>
      </c>
      <c r="I61" s="4"/>
      <c r="J61" s="4"/>
      <c r="P61" s="545"/>
      <c r="Q61" s="547"/>
    </row>
    <row r="62" spans="1:17" s="2" customFormat="1" ht="12">
      <c r="A62" s="1536">
        <f t="shared" si="1"/>
        <v>62</v>
      </c>
      <c r="B62" s="3"/>
      <c r="C62" s="3"/>
      <c r="D62" s="3"/>
      <c r="E62" s="509">
        <v>202103</v>
      </c>
      <c r="F62" s="509" t="s">
        <v>1415</v>
      </c>
      <c r="G62" s="16"/>
      <c r="H62" s="21">
        <v>61.51</v>
      </c>
      <c r="I62" s="4"/>
      <c r="J62" s="4"/>
      <c r="P62" s="545"/>
      <c r="Q62" s="547"/>
    </row>
    <row r="63" spans="1:17" s="2" customFormat="1" ht="12">
      <c r="A63" s="1536">
        <f t="shared" si="1"/>
        <v>63</v>
      </c>
      <c r="B63" s="3"/>
      <c r="C63" s="3"/>
      <c r="D63" s="3"/>
      <c r="E63" s="23"/>
      <c r="F63" s="23"/>
      <c r="G63" s="14"/>
      <c r="H63" s="24"/>
      <c r="I63" s="14"/>
      <c r="J63" s="24"/>
      <c r="K63" s="4"/>
      <c r="L63" s="4"/>
      <c r="P63" s="545"/>
      <c r="Q63" s="547"/>
    </row>
    <row r="64" spans="1:17" ht="14.25">
      <c r="A64" s="1536">
        <f t="shared" si="1"/>
        <v>64</v>
      </c>
      <c r="E64" s="9" t="s">
        <v>45</v>
      </c>
      <c r="F64" s="23"/>
      <c r="G64" s="14"/>
      <c r="H64" s="24"/>
      <c r="I64" s="14"/>
      <c r="J64" s="24"/>
      <c r="K64" s="34"/>
      <c r="L64" s="34"/>
      <c r="P64" s="551"/>
      <c r="Q64" s="547"/>
    </row>
    <row r="65" spans="1:17" s="2" customFormat="1" ht="12">
      <c r="A65" s="1536">
        <f t="shared" si="1"/>
        <v>65</v>
      </c>
      <c r="B65" s="3"/>
      <c r="C65" s="3"/>
      <c r="D65" s="3"/>
      <c r="E65" s="25"/>
      <c r="F65" s="25"/>
      <c r="G65" s="1570" t="s">
        <v>17</v>
      </c>
      <c r="H65" s="1570"/>
      <c r="I65" s="1571" t="s">
        <v>46</v>
      </c>
      <c r="J65" s="1571"/>
      <c r="N65" s="545"/>
      <c r="O65" s="547"/>
    </row>
    <row r="66" spans="1:17" s="2" customFormat="1" ht="12">
      <c r="A66" s="1536">
        <f t="shared" si="1"/>
        <v>66</v>
      </c>
      <c r="B66" s="3"/>
      <c r="C66" s="3"/>
      <c r="D66" s="3"/>
      <c r="E66" s="4"/>
      <c r="F66" s="4"/>
      <c r="G66" s="14"/>
      <c r="H66" s="50" t="s">
        <v>12</v>
      </c>
      <c r="I66" s="50"/>
      <c r="J66" s="50" t="s">
        <v>12</v>
      </c>
      <c r="N66" s="545"/>
      <c r="O66" s="547"/>
    </row>
    <row r="67" spans="1:17" s="2" customFormat="1" ht="12">
      <c r="A67" s="1536">
        <f t="shared" ref="A67:A130" si="4">A66+1</f>
        <v>67</v>
      </c>
      <c r="B67" s="3"/>
      <c r="C67" s="3"/>
      <c r="D67" s="3"/>
      <c r="E67" s="1162">
        <v>202203</v>
      </c>
      <c r="F67" s="1162" t="s">
        <v>1412</v>
      </c>
      <c r="G67" s="12"/>
      <c r="H67" s="43">
        <v>19011209</v>
      </c>
      <c r="I67" s="12"/>
      <c r="J67" s="43">
        <v>979911</v>
      </c>
      <c r="N67" s="545"/>
      <c r="O67" s="547"/>
    </row>
    <row r="68" spans="1:17" s="2" customFormat="1" ht="12">
      <c r="A68" s="1536">
        <f t="shared" si="4"/>
        <v>68</v>
      </c>
      <c r="B68" s="3"/>
      <c r="C68" s="3"/>
      <c r="D68" s="3"/>
      <c r="E68" s="509">
        <v>202103</v>
      </c>
      <c r="F68" s="509" t="s">
        <v>1415</v>
      </c>
      <c r="G68" s="16"/>
      <c r="H68" s="48">
        <v>17795820</v>
      </c>
      <c r="I68" s="16"/>
      <c r="J68" s="48">
        <v>962119</v>
      </c>
      <c r="N68" s="545"/>
      <c r="O68" s="546"/>
    </row>
    <row r="69" spans="1:17" s="2" customFormat="1" ht="12">
      <c r="A69" s="1536">
        <f t="shared" si="4"/>
        <v>69</v>
      </c>
      <c r="B69" s="3"/>
      <c r="C69" s="3"/>
      <c r="D69" s="3"/>
      <c r="P69" s="545"/>
      <c r="Q69" s="547"/>
    </row>
    <row r="70" spans="1:17" s="495" customFormat="1" ht="18.75">
      <c r="A70" s="1536">
        <f t="shared" si="4"/>
        <v>70</v>
      </c>
      <c r="B70" s="532"/>
      <c r="C70" s="532"/>
      <c r="D70" s="496">
        <f>D51+1</f>
        <v>5</v>
      </c>
      <c r="E70" s="497" t="s">
        <v>47</v>
      </c>
      <c r="P70" s="552"/>
      <c r="Q70" s="553"/>
    </row>
    <row r="71" spans="1:17" s="2" customFormat="1" ht="12">
      <c r="A71" s="1536">
        <f t="shared" si="4"/>
        <v>71</v>
      </c>
      <c r="B71" s="10"/>
      <c r="C71" s="10"/>
      <c r="D71" s="11"/>
      <c r="E71" s="25"/>
      <c r="F71" s="25"/>
      <c r="G71" s="1572" t="s">
        <v>32</v>
      </c>
      <c r="H71" s="1572"/>
      <c r="I71" s="1557" t="s">
        <v>48</v>
      </c>
      <c r="J71" s="1557"/>
      <c r="K71" s="554" t="s">
        <v>49</v>
      </c>
      <c r="M71" s="4"/>
      <c r="N71" s="4"/>
      <c r="O71" s="4"/>
    </row>
    <row r="72" spans="1:17" s="2" customFormat="1" ht="12">
      <c r="A72" s="1536">
        <f t="shared" si="4"/>
        <v>72</v>
      </c>
      <c r="B72" s="10"/>
      <c r="C72" s="10"/>
      <c r="D72" s="11"/>
      <c r="E72" s="4"/>
      <c r="F72" s="4"/>
      <c r="G72" s="550" t="s">
        <v>12</v>
      </c>
      <c r="H72" s="550" t="s">
        <v>13</v>
      </c>
      <c r="I72" s="550" t="s">
        <v>12</v>
      </c>
      <c r="J72" s="550" t="s">
        <v>13</v>
      </c>
      <c r="K72" s="555" t="s">
        <v>15</v>
      </c>
      <c r="M72" s="4"/>
      <c r="N72" s="4"/>
      <c r="O72" s="4"/>
    </row>
    <row r="73" spans="1:17" s="2" customFormat="1" ht="12">
      <c r="A73" s="1536">
        <f t="shared" si="4"/>
        <v>73</v>
      </c>
      <c r="B73" s="10"/>
      <c r="C73" s="10"/>
      <c r="D73" s="11"/>
      <c r="E73" s="1166" t="s">
        <v>35</v>
      </c>
      <c r="F73" s="1167"/>
      <c r="G73" s="51">
        <v>80000</v>
      </c>
      <c r="H73" s="52">
        <v>8.6199999999999992</v>
      </c>
      <c r="I73" s="53">
        <v>57000</v>
      </c>
      <c r="J73" s="52">
        <v>8.93</v>
      </c>
      <c r="K73" s="51">
        <v>77.319999999999993</v>
      </c>
      <c r="M73" s="4"/>
      <c r="N73" s="4"/>
      <c r="O73" s="4"/>
    </row>
    <row r="74" spans="1:17" s="2" customFormat="1" ht="12">
      <c r="A74" s="1536">
        <f t="shared" si="4"/>
        <v>74</v>
      </c>
      <c r="B74" s="3"/>
      <c r="C74" s="3"/>
      <c r="D74" s="3"/>
    </row>
    <row r="75" spans="1:17" s="2" customFormat="1" ht="12">
      <c r="A75" s="1536">
        <f t="shared" si="4"/>
        <v>75</v>
      </c>
      <c r="B75" s="3"/>
      <c r="C75" s="3"/>
      <c r="D75" s="3"/>
    </row>
    <row r="76" spans="1:17" s="537" customFormat="1" ht="23.25">
      <c r="A76" s="1536">
        <f t="shared" si="4"/>
        <v>76</v>
      </c>
      <c r="B76" s="538"/>
      <c r="C76" s="538"/>
      <c r="E76" s="1072" t="s">
        <v>50</v>
      </c>
      <c r="F76" s="540"/>
      <c r="G76" s="541"/>
      <c r="H76" s="540"/>
      <c r="I76" s="541"/>
      <c r="J76" s="542"/>
      <c r="K76" s="542"/>
    </row>
    <row r="77" spans="1:17" s="59" customFormat="1" ht="23.25">
      <c r="A77" s="1536">
        <f t="shared" si="4"/>
        <v>77</v>
      </c>
      <c r="B77" s="54"/>
      <c r="C77" s="54"/>
      <c r="D77" s="1068"/>
      <c r="E77" s="55"/>
      <c r="F77" s="56"/>
      <c r="G77" s="57"/>
      <c r="H77" s="56"/>
      <c r="I77" s="57"/>
      <c r="J77" s="58"/>
      <c r="K77" s="58"/>
    </row>
    <row r="78" spans="1:17" s="495" customFormat="1" ht="18.75">
      <c r="A78" s="1536">
        <f t="shared" si="4"/>
        <v>78</v>
      </c>
      <c r="B78" s="532"/>
      <c r="C78" s="532"/>
      <c r="D78" s="496">
        <f>D70+1</f>
        <v>6</v>
      </c>
      <c r="E78" s="497" t="s">
        <v>51</v>
      </c>
      <c r="M78" s="556" t="s">
        <v>53</v>
      </c>
    </row>
    <row r="79" spans="1:17">
      <c r="A79" s="1536">
        <f t="shared" si="4"/>
        <v>79</v>
      </c>
      <c r="E79" s="60"/>
      <c r="F79" s="60"/>
      <c r="G79" s="60"/>
      <c r="H79" s="60"/>
      <c r="I79" s="60"/>
      <c r="J79" s="61">
        <v>202103</v>
      </c>
      <c r="K79" s="60"/>
      <c r="L79" s="61"/>
      <c r="M79" s="1168">
        <v>202203</v>
      </c>
      <c r="N79" s="2"/>
      <c r="O79" s="62"/>
    </row>
    <row r="80" spans="1:17">
      <c r="A80" s="1536">
        <f t="shared" si="4"/>
        <v>80</v>
      </c>
      <c r="E80" s="22"/>
      <c r="F80" s="22"/>
      <c r="G80" s="22"/>
      <c r="H80" s="22"/>
      <c r="I80" s="22"/>
      <c r="J80" s="63" t="s">
        <v>1415</v>
      </c>
      <c r="K80" s="22"/>
      <c r="L80" s="63"/>
      <c r="M80" s="1169" t="s">
        <v>1412</v>
      </c>
      <c r="N80" s="2"/>
      <c r="O80" s="62"/>
    </row>
    <row r="81" spans="1:13" s="2" customFormat="1" ht="12">
      <c r="A81" s="1536">
        <f t="shared" si="4"/>
        <v>81</v>
      </c>
      <c r="B81" s="3"/>
      <c r="C81" s="3"/>
      <c r="D81" s="3"/>
      <c r="E81" s="557" t="s">
        <v>54</v>
      </c>
      <c r="F81" s="64"/>
      <c r="G81" s="64"/>
      <c r="H81" s="64"/>
      <c r="I81" s="64"/>
      <c r="J81" s="65">
        <v>49641</v>
      </c>
      <c r="K81" s="64"/>
      <c r="L81" s="64"/>
      <c r="M81" s="70">
        <v>54498</v>
      </c>
    </row>
    <row r="82" spans="1:13" s="2" customFormat="1" ht="12">
      <c r="A82" s="1536">
        <f t="shared" si="4"/>
        <v>82</v>
      </c>
      <c r="B82" s="3"/>
      <c r="C82" s="3"/>
      <c r="D82" s="3"/>
      <c r="E82" s="558" t="s">
        <v>55</v>
      </c>
      <c r="F82" s="66"/>
      <c r="G82" s="66"/>
      <c r="H82" s="66"/>
      <c r="I82" s="66"/>
      <c r="J82" s="67">
        <v>76723</v>
      </c>
      <c r="K82" s="66"/>
      <c r="L82" s="66"/>
      <c r="M82" s="71">
        <v>-15370</v>
      </c>
    </row>
    <row r="83" spans="1:13" s="2" customFormat="1" ht="12">
      <c r="A83" s="1536">
        <f t="shared" si="4"/>
        <v>83</v>
      </c>
      <c r="B83" s="3"/>
      <c r="C83" s="3"/>
      <c r="D83" s="3"/>
      <c r="E83" s="559" t="s">
        <v>56</v>
      </c>
      <c r="F83" s="66"/>
      <c r="G83" s="66"/>
      <c r="H83" s="66"/>
      <c r="I83" s="66"/>
      <c r="J83" s="67">
        <v>66177</v>
      </c>
      <c r="K83" s="66"/>
      <c r="L83" s="66"/>
      <c r="M83" s="71">
        <v>-25122</v>
      </c>
    </row>
    <row r="84" spans="1:13" s="2" customFormat="1" ht="12">
      <c r="A84" s="1536">
        <f t="shared" si="4"/>
        <v>84</v>
      </c>
      <c r="B84" s="3"/>
      <c r="C84" s="3"/>
      <c r="D84" s="3"/>
      <c r="E84" s="559" t="s">
        <v>57</v>
      </c>
      <c r="F84" s="66"/>
      <c r="G84" s="66"/>
      <c r="H84" s="66"/>
      <c r="I84" s="66"/>
      <c r="J84" s="67">
        <v>2741</v>
      </c>
      <c r="K84" s="66"/>
      <c r="L84" s="66"/>
      <c r="M84" s="71">
        <v>10961</v>
      </c>
    </row>
    <row r="85" spans="1:13" s="2" customFormat="1" ht="12">
      <c r="A85" s="1536">
        <f t="shared" si="4"/>
        <v>85</v>
      </c>
      <c r="B85" s="3"/>
      <c r="C85" s="3"/>
      <c r="D85" s="3"/>
      <c r="E85" s="559" t="s">
        <v>58</v>
      </c>
      <c r="F85" s="66"/>
      <c r="G85" s="66"/>
      <c r="H85" s="66"/>
      <c r="I85" s="66"/>
      <c r="J85" s="67" t="s">
        <v>1381</v>
      </c>
      <c r="K85" s="66"/>
      <c r="L85" s="66"/>
      <c r="M85" s="71" t="s">
        <v>1381</v>
      </c>
    </row>
    <row r="86" spans="1:13" s="2" customFormat="1" ht="12">
      <c r="A86" s="1536">
        <f t="shared" si="4"/>
        <v>86</v>
      </c>
      <c r="B86" s="3"/>
      <c r="C86" s="3"/>
      <c r="D86" s="3"/>
      <c r="E86" s="559" t="s">
        <v>59</v>
      </c>
      <c r="F86" s="66"/>
      <c r="G86" s="66"/>
      <c r="H86" s="66"/>
      <c r="I86" s="66"/>
      <c r="J86" s="67" t="s">
        <v>1381</v>
      </c>
      <c r="K86" s="66"/>
      <c r="L86" s="66"/>
      <c r="M86" s="71" t="s">
        <v>1381</v>
      </c>
    </row>
    <row r="87" spans="1:13" s="2" customFormat="1" ht="12">
      <c r="A87" s="1536">
        <f t="shared" si="4"/>
        <v>87</v>
      </c>
      <c r="B87" s="3"/>
      <c r="C87" s="3"/>
      <c r="D87" s="3"/>
      <c r="E87" s="559" t="s">
        <v>60</v>
      </c>
      <c r="F87" s="66"/>
      <c r="G87" s="66"/>
      <c r="H87" s="66"/>
      <c r="I87" s="66"/>
      <c r="J87" s="67" t="s">
        <v>1381</v>
      </c>
      <c r="K87" s="66"/>
      <c r="L87" s="66"/>
      <c r="M87" s="71" t="s">
        <v>1381</v>
      </c>
    </row>
    <row r="88" spans="1:13" s="2" customFormat="1" ht="12">
      <c r="A88" s="1536">
        <f t="shared" si="4"/>
        <v>88</v>
      </c>
      <c r="B88" s="3"/>
      <c r="C88" s="3"/>
      <c r="D88" s="3"/>
      <c r="E88" s="559" t="s">
        <v>61</v>
      </c>
      <c r="F88" s="66"/>
      <c r="G88" s="66"/>
      <c r="H88" s="66"/>
      <c r="I88" s="66"/>
      <c r="J88" s="67" t="s">
        <v>1381</v>
      </c>
      <c r="K88" s="66"/>
      <c r="L88" s="66"/>
      <c r="M88" s="71" t="s">
        <v>1381</v>
      </c>
    </row>
    <row r="89" spans="1:13" s="2" customFormat="1" ht="12">
      <c r="A89" s="1536">
        <f t="shared" si="4"/>
        <v>89</v>
      </c>
      <c r="B89" s="3"/>
      <c r="C89" s="3"/>
      <c r="D89" s="3"/>
      <c r="E89" s="559" t="s">
        <v>62</v>
      </c>
      <c r="F89" s="66"/>
      <c r="G89" s="66"/>
      <c r="H89" s="66"/>
      <c r="I89" s="66"/>
      <c r="J89" s="67" t="s">
        <v>1381</v>
      </c>
      <c r="K89" s="66"/>
      <c r="L89" s="66"/>
      <c r="M89" s="71" t="s">
        <v>1381</v>
      </c>
    </row>
    <row r="90" spans="1:13" s="2" customFormat="1" ht="12">
      <c r="A90" s="1536">
        <f t="shared" si="4"/>
        <v>90</v>
      </c>
      <c r="B90" s="3"/>
      <c r="C90" s="3"/>
      <c r="D90" s="3"/>
      <c r="E90" s="559" t="s">
        <v>63</v>
      </c>
      <c r="F90" s="66"/>
      <c r="G90" s="66"/>
      <c r="H90" s="66"/>
      <c r="I90" s="66"/>
      <c r="J90" s="67">
        <v>7598</v>
      </c>
      <c r="K90" s="66"/>
      <c r="L90" s="66"/>
      <c r="M90" s="71">
        <v>-1109</v>
      </c>
    </row>
    <row r="91" spans="1:13" s="2" customFormat="1" ht="12">
      <c r="A91" s="1536">
        <f t="shared" si="4"/>
        <v>91</v>
      </c>
      <c r="B91" s="3"/>
      <c r="C91" s="3"/>
      <c r="D91" s="3"/>
      <c r="E91" s="560" t="s">
        <v>64</v>
      </c>
      <c r="F91" s="68"/>
      <c r="G91" s="68"/>
      <c r="H91" s="68"/>
      <c r="I91" s="68"/>
      <c r="J91" s="69">
        <v>205</v>
      </c>
      <c r="K91" s="68"/>
      <c r="L91" s="68"/>
      <c r="M91" s="72">
        <v>-100</v>
      </c>
    </row>
    <row r="92" spans="1:13" s="2" customFormat="1" ht="12">
      <c r="A92" s="1536">
        <f t="shared" si="4"/>
        <v>92</v>
      </c>
      <c r="B92" s="3"/>
      <c r="C92" s="3"/>
      <c r="D92" s="3"/>
      <c r="E92" s="557" t="s">
        <v>65</v>
      </c>
      <c r="F92" s="64"/>
      <c r="G92" s="64"/>
      <c r="H92" s="64"/>
      <c r="I92" s="64"/>
      <c r="J92" s="65">
        <v>126364</v>
      </c>
      <c r="K92" s="64"/>
      <c r="L92" s="64"/>
      <c r="M92" s="70">
        <v>39127</v>
      </c>
    </row>
    <row r="93" spans="1:13" s="2" customFormat="1" ht="12">
      <c r="A93" s="1536">
        <f t="shared" si="4"/>
        <v>93</v>
      </c>
      <c r="B93" s="3"/>
      <c r="C93" s="3"/>
      <c r="D93" s="3"/>
      <c r="E93" s="559" t="s">
        <v>66</v>
      </c>
      <c r="F93" s="66"/>
      <c r="G93" s="66"/>
      <c r="H93" s="66"/>
      <c r="I93" s="66"/>
      <c r="J93" s="67">
        <v>126364</v>
      </c>
      <c r="K93" s="66"/>
      <c r="L93" s="66"/>
      <c r="M93" s="71">
        <v>39127</v>
      </c>
    </row>
    <row r="94" spans="1:13" s="2" customFormat="1" ht="12">
      <c r="A94" s="1536">
        <f t="shared" si="4"/>
        <v>94</v>
      </c>
      <c r="B94" s="3"/>
      <c r="C94" s="3"/>
      <c r="D94" s="3"/>
      <c r="E94" s="560" t="s">
        <v>67</v>
      </c>
      <c r="F94" s="68"/>
      <c r="G94" s="68"/>
      <c r="H94" s="68"/>
      <c r="I94" s="68"/>
      <c r="J94" s="69" t="s">
        <v>1381</v>
      </c>
      <c r="K94" s="68"/>
      <c r="L94" s="68"/>
      <c r="M94" s="72" t="s">
        <v>1381</v>
      </c>
    </row>
    <row r="95" spans="1:13" s="2" customFormat="1" ht="12">
      <c r="A95" s="1536">
        <f t="shared" si="4"/>
        <v>95</v>
      </c>
      <c r="B95" s="3"/>
      <c r="C95" s="3"/>
      <c r="D95" s="3"/>
    </row>
    <row r="96" spans="1:13" s="495" customFormat="1" ht="18.75">
      <c r="A96" s="1536">
        <f t="shared" si="4"/>
        <v>96</v>
      </c>
      <c r="B96" s="532"/>
      <c r="C96" s="532"/>
      <c r="D96" s="496">
        <f>D78+1</f>
        <v>7</v>
      </c>
      <c r="E96" s="497" t="s">
        <v>68</v>
      </c>
      <c r="M96" s="556" t="s">
        <v>53</v>
      </c>
    </row>
    <row r="97" spans="1:15">
      <c r="A97" s="1536">
        <f t="shared" si="4"/>
        <v>97</v>
      </c>
      <c r="E97" s="505"/>
      <c r="F97" s="505"/>
      <c r="G97" s="505"/>
      <c r="H97" s="505"/>
      <c r="I97" s="505"/>
      <c r="J97" s="561">
        <v>202103</v>
      </c>
      <c r="K97" s="505"/>
      <c r="L97" s="561"/>
      <c r="M97" s="1170">
        <v>202203</v>
      </c>
      <c r="N97" s="2"/>
      <c r="O97" s="62"/>
    </row>
    <row r="98" spans="1:15">
      <c r="A98" s="1536">
        <f t="shared" si="4"/>
        <v>98</v>
      </c>
      <c r="E98" s="510"/>
      <c r="F98" s="510"/>
      <c r="G98" s="510"/>
      <c r="H98" s="510"/>
      <c r="I98" s="510"/>
      <c r="J98" s="562" t="s">
        <v>1415</v>
      </c>
      <c r="K98" s="510"/>
      <c r="L98" s="562"/>
      <c r="M98" s="1171" t="s">
        <v>1412</v>
      </c>
      <c r="N98" s="2"/>
      <c r="O98" s="62"/>
    </row>
    <row r="99" spans="1:15" s="2" customFormat="1" ht="12">
      <c r="A99" s="1536">
        <f t="shared" si="4"/>
        <v>99</v>
      </c>
      <c r="B99" s="3"/>
      <c r="C99" s="3"/>
      <c r="D99" s="3"/>
      <c r="E99" s="563" t="s">
        <v>69</v>
      </c>
      <c r="F99" s="564"/>
      <c r="G99" s="64"/>
      <c r="H99" s="64"/>
      <c r="I99" s="64"/>
      <c r="J99" s="65">
        <v>145069</v>
      </c>
      <c r="K99" s="64"/>
      <c r="L99" s="64"/>
      <c r="M99" s="70">
        <v>145069</v>
      </c>
    </row>
    <row r="100" spans="1:15" s="2" customFormat="1" ht="12">
      <c r="A100" s="1536">
        <f t="shared" si="4"/>
        <v>100</v>
      </c>
      <c r="B100" s="3"/>
      <c r="C100" s="3"/>
      <c r="D100" s="3"/>
      <c r="E100" s="565" t="s">
        <v>70</v>
      </c>
      <c r="F100" s="66"/>
      <c r="G100" s="66"/>
      <c r="H100" s="66"/>
      <c r="I100" s="66"/>
      <c r="J100" s="67">
        <v>122134</v>
      </c>
      <c r="K100" s="66"/>
      <c r="L100" s="66"/>
      <c r="M100" s="71">
        <v>122134</v>
      </c>
    </row>
    <row r="101" spans="1:15" s="2" customFormat="1" ht="12">
      <c r="A101" s="1536">
        <f t="shared" si="4"/>
        <v>101</v>
      </c>
      <c r="B101" s="3"/>
      <c r="C101" s="3"/>
      <c r="D101" s="3"/>
      <c r="E101" s="565" t="s">
        <v>71</v>
      </c>
      <c r="F101" s="66"/>
      <c r="G101" s="66"/>
      <c r="H101" s="66"/>
      <c r="I101" s="66"/>
      <c r="J101" s="67">
        <v>612593</v>
      </c>
      <c r="K101" s="66"/>
      <c r="L101" s="66"/>
      <c r="M101" s="71">
        <v>647883</v>
      </c>
    </row>
    <row r="102" spans="1:15" s="2" customFormat="1" ht="12">
      <c r="A102" s="1536">
        <f t="shared" si="4"/>
        <v>102</v>
      </c>
      <c r="B102" s="3"/>
      <c r="C102" s="3"/>
      <c r="D102" s="3"/>
      <c r="E102" s="565" t="s">
        <v>72</v>
      </c>
      <c r="F102" s="66"/>
      <c r="G102" s="66"/>
      <c r="H102" s="66"/>
      <c r="I102" s="66"/>
      <c r="J102" s="67">
        <v>-49121</v>
      </c>
      <c r="K102" s="66"/>
      <c r="L102" s="66"/>
      <c r="M102" s="71">
        <v>-53108</v>
      </c>
    </row>
    <row r="103" spans="1:15" s="2" customFormat="1" ht="12">
      <c r="A103" s="1536">
        <f t="shared" si="4"/>
        <v>103</v>
      </c>
      <c r="B103" s="3"/>
      <c r="C103" s="3"/>
      <c r="D103" s="3"/>
      <c r="E103" s="566" t="s">
        <v>73</v>
      </c>
      <c r="F103" s="66"/>
      <c r="G103" s="66"/>
      <c r="H103" s="66"/>
      <c r="I103" s="66"/>
      <c r="J103" s="67">
        <v>830674</v>
      </c>
      <c r="K103" s="66"/>
      <c r="L103" s="66"/>
      <c r="M103" s="71">
        <v>861978</v>
      </c>
    </row>
    <row r="104" spans="1:15" s="2" customFormat="1" ht="12">
      <c r="A104" s="1536">
        <f t="shared" si="4"/>
        <v>104</v>
      </c>
      <c r="B104" s="3"/>
      <c r="C104" s="3"/>
      <c r="D104" s="3"/>
      <c r="E104" s="565" t="s">
        <v>56</v>
      </c>
      <c r="F104" s="66"/>
      <c r="G104" s="66"/>
      <c r="H104" s="66"/>
      <c r="I104" s="66"/>
      <c r="J104" s="67">
        <v>126647</v>
      </c>
      <c r="K104" s="66"/>
      <c r="L104" s="66"/>
      <c r="M104" s="71">
        <v>102942</v>
      </c>
    </row>
    <row r="105" spans="1:15" s="2" customFormat="1" ht="12">
      <c r="A105" s="1536">
        <f t="shared" si="4"/>
        <v>105</v>
      </c>
      <c r="B105" s="3"/>
      <c r="C105" s="3"/>
      <c r="D105" s="3"/>
      <c r="E105" s="566" t="s">
        <v>74</v>
      </c>
      <c r="F105" s="66"/>
      <c r="G105" s="66"/>
      <c r="H105" s="66"/>
      <c r="I105" s="66"/>
      <c r="J105" s="67">
        <v>130816</v>
      </c>
      <c r="K105" s="66"/>
      <c r="L105" s="66"/>
      <c r="M105" s="71">
        <v>117932</v>
      </c>
    </row>
    <row r="106" spans="1:15" s="2" customFormat="1" ht="12">
      <c r="A106" s="1536">
        <f t="shared" si="4"/>
        <v>106</v>
      </c>
      <c r="B106" s="3"/>
      <c r="C106" s="3"/>
      <c r="D106" s="3"/>
      <c r="E106" s="566" t="s">
        <v>75</v>
      </c>
      <c r="F106" s="66"/>
      <c r="G106" s="66"/>
      <c r="H106" s="66"/>
      <c r="I106" s="66"/>
      <c r="J106" s="67">
        <v>628</v>
      </c>
      <c r="K106" s="66"/>
      <c r="L106" s="66"/>
      <c r="M106" s="71" t="s">
        <v>1381</v>
      </c>
    </row>
    <row r="107" spans="1:15" s="2" customFormat="1" ht="12">
      <c r="A107" s="1536">
        <f t="shared" si="4"/>
        <v>107</v>
      </c>
      <c r="B107" s="3"/>
      <c r="C107" s="3"/>
      <c r="D107" s="3"/>
      <c r="E107" s="566" t="s">
        <v>76</v>
      </c>
      <c r="F107" s="66"/>
      <c r="G107" s="66"/>
      <c r="H107" s="66"/>
      <c r="I107" s="66"/>
      <c r="J107" s="67" t="s">
        <v>1381</v>
      </c>
      <c r="K107" s="66"/>
      <c r="L107" s="66"/>
      <c r="M107" s="71" t="s">
        <v>1381</v>
      </c>
    </row>
    <row r="108" spans="1:15" s="2" customFormat="1" ht="12">
      <c r="A108" s="1536">
        <f t="shared" si="4"/>
        <v>108</v>
      </c>
      <c r="B108" s="3"/>
      <c r="C108" s="3"/>
      <c r="D108" s="3"/>
      <c r="E108" s="566" t="s">
        <v>77</v>
      </c>
      <c r="F108" s="66"/>
      <c r="G108" s="66"/>
      <c r="H108" s="66"/>
      <c r="I108" s="66"/>
      <c r="J108" s="67">
        <v>962119</v>
      </c>
      <c r="K108" s="66"/>
      <c r="L108" s="66"/>
      <c r="M108" s="71">
        <v>979911</v>
      </c>
    </row>
    <row r="109" spans="1:15" s="2" customFormat="1" ht="12">
      <c r="A109" s="1536">
        <f t="shared" si="4"/>
        <v>109</v>
      </c>
      <c r="B109" s="3"/>
      <c r="C109" s="3"/>
      <c r="D109" s="3"/>
      <c r="E109" s="567" t="s">
        <v>78</v>
      </c>
      <c r="F109" s="68"/>
      <c r="G109" s="68"/>
      <c r="H109" s="68"/>
      <c r="I109" s="68"/>
      <c r="J109" s="69">
        <v>15.08</v>
      </c>
      <c r="K109" s="68"/>
      <c r="L109" s="68"/>
      <c r="M109" s="72">
        <v>14.8</v>
      </c>
    </row>
    <row r="110" spans="1:15" s="2" customFormat="1" ht="12">
      <c r="A110" s="1536">
        <f t="shared" si="4"/>
        <v>110</v>
      </c>
      <c r="B110" s="3"/>
      <c r="C110" s="3"/>
      <c r="D110" s="3"/>
      <c r="E110" s="568" t="s">
        <v>79</v>
      </c>
      <c r="J110" s="44"/>
    </row>
    <row r="111" spans="1:15" s="2" customFormat="1" ht="12.75" thickBot="1">
      <c r="A111" s="1536">
        <f t="shared" si="4"/>
        <v>111</v>
      </c>
      <c r="B111" s="3"/>
      <c r="C111" s="3"/>
      <c r="D111" s="3"/>
      <c r="E111" s="546"/>
      <c r="J111" s="44"/>
    </row>
    <row r="112" spans="1:15" ht="24.75" thickTop="1" thickBot="1">
      <c r="A112" s="1536">
        <f t="shared" si="4"/>
        <v>112</v>
      </c>
      <c r="E112" s="1573" t="s">
        <v>80</v>
      </c>
      <c r="F112" s="1574"/>
      <c r="G112" s="1574"/>
      <c r="H112" s="1574"/>
      <c r="I112" s="1574"/>
      <c r="J112" s="1574"/>
      <c r="K112" s="1574"/>
      <c r="L112" s="1574"/>
      <c r="M112" s="1574"/>
    </row>
    <row r="113" spans="1:10" ht="14.25" thickTop="1">
      <c r="A113" s="1536">
        <f t="shared" si="4"/>
        <v>113</v>
      </c>
    </row>
    <row r="114" spans="1:10" ht="21">
      <c r="A114" s="1536">
        <f t="shared" si="4"/>
        <v>114</v>
      </c>
      <c r="E114" s="569" t="s">
        <v>81</v>
      </c>
    </row>
    <row r="115" spans="1:10" ht="21">
      <c r="A115" s="1536">
        <f t="shared" si="4"/>
        <v>115</v>
      </c>
      <c r="E115" s="569"/>
    </row>
    <row r="116" spans="1:10" ht="21">
      <c r="A116" s="1536">
        <f t="shared" si="4"/>
        <v>116</v>
      </c>
      <c r="E116" s="569" t="s">
        <v>1042</v>
      </c>
    </row>
    <row r="117" spans="1:10">
      <c r="A117" s="1536">
        <f t="shared" si="4"/>
        <v>117</v>
      </c>
    </row>
    <row r="118" spans="1:10">
      <c r="A118" s="1536">
        <f t="shared" si="4"/>
        <v>118</v>
      </c>
    </row>
    <row r="119" spans="1:10" ht="19.5" thickBot="1">
      <c r="A119" s="1536">
        <f t="shared" si="4"/>
        <v>119</v>
      </c>
      <c r="D119" s="1069">
        <v>1</v>
      </c>
      <c r="E119" s="570" t="s">
        <v>82</v>
      </c>
      <c r="J119" s="571" t="s">
        <v>52</v>
      </c>
    </row>
    <row r="120" spans="1:10" s="2" customFormat="1" thickTop="1" thickBot="1">
      <c r="A120" s="1536">
        <f t="shared" si="4"/>
        <v>120</v>
      </c>
      <c r="B120" s="3"/>
      <c r="C120" s="3"/>
      <c r="D120" s="3"/>
      <c r="E120" s="73"/>
      <c r="H120" s="672">
        <v>202203</v>
      </c>
      <c r="I120" s="1173"/>
      <c r="J120" s="514">
        <v>202103</v>
      </c>
    </row>
    <row r="121" spans="1:10" s="2" customFormat="1" ht="12.75" thickTop="1">
      <c r="A121" s="1536">
        <f t="shared" si="4"/>
        <v>121</v>
      </c>
      <c r="B121" s="3"/>
      <c r="C121" s="3"/>
      <c r="D121" s="3"/>
      <c r="E121" s="508" t="s">
        <v>83</v>
      </c>
      <c r="H121" s="1172" t="s">
        <v>1412</v>
      </c>
      <c r="I121" s="573" t="s">
        <v>84</v>
      </c>
      <c r="J121" s="509" t="s">
        <v>1415</v>
      </c>
    </row>
    <row r="122" spans="1:10" s="2" customFormat="1" ht="12">
      <c r="A122" s="1536">
        <f t="shared" si="4"/>
        <v>122</v>
      </c>
      <c r="B122" s="3"/>
      <c r="C122" s="3"/>
      <c r="D122" s="3"/>
      <c r="E122" s="508"/>
      <c r="F122" s="22"/>
      <c r="G122" s="1230"/>
      <c r="H122" s="1231" t="s">
        <v>79</v>
      </c>
      <c r="I122" s="494"/>
      <c r="J122" s="507" t="s">
        <v>79</v>
      </c>
    </row>
    <row r="123" spans="1:10" s="2" customFormat="1" ht="12">
      <c r="A123" s="1536">
        <f t="shared" si="4"/>
        <v>123</v>
      </c>
      <c r="B123" s="3"/>
      <c r="C123" s="3"/>
      <c r="D123" s="3"/>
      <c r="E123" s="574" t="s">
        <v>85</v>
      </c>
      <c r="F123" s="74"/>
      <c r="G123" s="74"/>
      <c r="H123" s="75">
        <v>203209</v>
      </c>
      <c r="I123" s="76">
        <f t="shared" ref="I123:I154" si="5">IF(SUM(H123)-SUM(J123)=0,"- ",SUM(H123)-SUM(J123))</f>
        <v>4003</v>
      </c>
      <c r="J123" s="77">
        <v>199206</v>
      </c>
    </row>
    <row r="124" spans="1:10" s="2" customFormat="1" ht="12">
      <c r="A124" s="1536">
        <f t="shared" si="4"/>
        <v>124</v>
      </c>
      <c r="B124" s="3"/>
      <c r="C124" s="3"/>
      <c r="D124" s="3"/>
      <c r="E124" s="575" t="s">
        <v>86</v>
      </c>
      <c r="F124" s="66"/>
      <c r="G124" s="66"/>
      <c r="H124" s="78">
        <v>161534</v>
      </c>
      <c r="I124" s="79">
        <f t="shared" si="5"/>
        <v>5490</v>
      </c>
      <c r="J124" s="80">
        <v>156044</v>
      </c>
    </row>
    <row r="125" spans="1:10" s="2" customFormat="1" ht="12">
      <c r="A125" s="1536">
        <f t="shared" si="4"/>
        <v>125</v>
      </c>
      <c r="B125" s="3"/>
      <c r="C125" s="3"/>
      <c r="D125" s="3"/>
      <c r="E125" s="576" t="s">
        <v>87</v>
      </c>
      <c r="F125" s="66"/>
      <c r="G125" s="66"/>
      <c r="H125" s="78">
        <v>162987</v>
      </c>
      <c r="I125" s="79">
        <f t="shared" si="5"/>
        <v>6566</v>
      </c>
      <c r="J125" s="80">
        <v>156421</v>
      </c>
    </row>
    <row r="126" spans="1:10" s="2" customFormat="1" ht="12">
      <c r="A126" s="1536">
        <f t="shared" si="4"/>
        <v>126</v>
      </c>
      <c r="B126" s="3"/>
      <c r="C126" s="3"/>
      <c r="D126" s="3"/>
      <c r="E126" s="576" t="s">
        <v>88</v>
      </c>
      <c r="F126" s="66"/>
      <c r="G126" s="66"/>
      <c r="H126" s="78">
        <v>131824</v>
      </c>
      <c r="I126" s="79">
        <f t="shared" si="5"/>
        <v>7243</v>
      </c>
      <c r="J126" s="80">
        <v>124581</v>
      </c>
    </row>
    <row r="127" spans="1:10" s="2" customFormat="1" ht="12">
      <c r="A127" s="1536">
        <f t="shared" si="4"/>
        <v>127</v>
      </c>
      <c r="B127" s="3"/>
      <c r="C127" s="3"/>
      <c r="D127" s="3"/>
      <c r="E127" s="576" t="s">
        <v>89</v>
      </c>
      <c r="F127" s="66"/>
      <c r="G127" s="66"/>
      <c r="H127" s="78">
        <v>115</v>
      </c>
      <c r="I127" s="79">
        <f t="shared" si="5"/>
        <v>92</v>
      </c>
      <c r="J127" s="80">
        <v>23</v>
      </c>
    </row>
    <row r="128" spans="1:10" s="2" customFormat="1" ht="12">
      <c r="A128" s="1536">
        <f t="shared" si="4"/>
        <v>128</v>
      </c>
      <c r="B128" s="3"/>
      <c r="C128" s="3"/>
      <c r="D128" s="3"/>
      <c r="E128" s="576" t="s">
        <v>90</v>
      </c>
      <c r="F128" s="66"/>
      <c r="G128" s="66"/>
      <c r="H128" s="78">
        <v>27436</v>
      </c>
      <c r="I128" s="79">
        <f t="shared" si="5"/>
        <v>1289</v>
      </c>
      <c r="J128" s="80">
        <v>26147</v>
      </c>
    </row>
    <row r="129" spans="1:10" s="2" customFormat="1" ht="12">
      <c r="A129" s="1536">
        <f t="shared" si="4"/>
        <v>129</v>
      </c>
      <c r="B129" s="3"/>
      <c r="C129" s="3"/>
      <c r="D129" s="3"/>
      <c r="E129" s="576" t="s">
        <v>91</v>
      </c>
      <c r="F129" s="66"/>
      <c r="G129" s="66"/>
      <c r="H129" s="78">
        <v>1112</v>
      </c>
      <c r="I129" s="79">
        <f t="shared" si="5"/>
        <v>-651</v>
      </c>
      <c r="J129" s="80">
        <v>1763</v>
      </c>
    </row>
    <row r="130" spans="1:10" s="2" customFormat="1" ht="12">
      <c r="A130" s="1536">
        <f t="shared" si="4"/>
        <v>130</v>
      </c>
      <c r="B130" s="3"/>
      <c r="C130" s="3"/>
      <c r="D130" s="3"/>
      <c r="E130" s="576" t="s">
        <v>92</v>
      </c>
      <c r="F130" s="66"/>
      <c r="G130" s="66"/>
      <c r="H130" s="78">
        <v>1043</v>
      </c>
      <c r="I130" s="79">
        <f t="shared" si="5"/>
        <v>-2485</v>
      </c>
      <c r="J130" s="80">
        <v>3528</v>
      </c>
    </row>
    <row r="131" spans="1:10" s="2" customFormat="1" ht="12">
      <c r="A131" s="1536">
        <f t="shared" ref="A131:A194" si="6">A130+1</f>
        <v>131</v>
      </c>
      <c r="B131" s="3"/>
      <c r="C131" s="3"/>
      <c r="D131" s="3"/>
      <c r="E131" s="576" t="s">
        <v>93</v>
      </c>
      <c r="F131" s="66"/>
      <c r="G131" s="66"/>
      <c r="H131" s="78">
        <v>2046</v>
      </c>
      <c r="I131" s="79">
        <f t="shared" si="5"/>
        <v>-1844</v>
      </c>
      <c r="J131" s="80">
        <v>3890</v>
      </c>
    </row>
    <row r="132" spans="1:10" s="2" customFormat="1" ht="12">
      <c r="A132" s="1536">
        <f t="shared" si="6"/>
        <v>132</v>
      </c>
      <c r="B132" s="3"/>
      <c r="C132" s="3"/>
      <c r="D132" s="3"/>
      <c r="E132" s="576" t="s">
        <v>94</v>
      </c>
      <c r="F132" s="66"/>
      <c r="G132" s="66"/>
      <c r="H132" s="78">
        <v>-1453</v>
      </c>
      <c r="I132" s="79">
        <f t="shared" si="5"/>
        <v>-1076</v>
      </c>
      <c r="J132" s="80">
        <v>-377</v>
      </c>
    </row>
    <row r="133" spans="1:10" s="2" customFormat="1" ht="12">
      <c r="A133" s="1536">
        <f t="shared" si="6"/>
        <v>133</v>
      </c>
      <c r="B133" s="3"/>
      <c r="C133" s="3"/>
      <c r="D133" s="3"/>
      <c r="E133" s="577" t="s">
        <v>95</v>
      </c>
      <c r="H133" s="81">
        <v>410</v>
      </c>
      <c r="I133" s="82">
        <f t="shared" si="5"/>
        <v>410</v>
      </c>
      <c r="J133" s="83" t="s">
        <v>1381</v>
      </c>
    </row>
    <row r="134" spans="1:10" s="2" customFormat="1" ht="12">
      <c r="A134" s="1536">
        <f t="shared" si="6"/>
        <v>134</v>
      </c>
      <c r="B134" s="3"/>
      <c r="C134" s="3"/>
      <c r="D134" s="3"/>
      <c r="E134" s="578" t="s">
        <v>96</v>
      </c>
      <c r="F134" s="64"/>
      <c r="G134" s="64"/>
      <c r="H134" s="84">
        <v>152629</v>
      </c>
      <c r="I134" s="85">
        <f t="shared" si="5"/>
        <v>6828</v>
      </c>
      <c r="J134" s="86">
        <v>145801</v>
      </c>
    </row>
    <row r="135" spans="1:10" s="2" customFormat="1" ht="12">
      <c r="A135" s="1536">
        <f t="shared" si="6"/>
        <v>135</v>
      </c>
      <c r="B135" s="3"/>
      <c r="C135" s="3"/>
      <c r="D135" s="3"/>
      <c r="E135" s="576" t="s">
        <v>97</v>
      </c>
      <c r="F135" s="66"/>
      <c r="G135" s="66"/>
      <c r="H135" s="78">
        <v>152467</v>
      </c>
      <c r="I135" s="79">
        <f t="shared" si="5"/>
        <v>5932</v>
      </c>
      <c r="J135" s="80">
        <v>146535</v>
      </c>
    </row>
    <row r="136" spans="1:10" s="2" customFormat="1" ht="12">
      <c r="A136" s="1536">
        <f t="shared" si="6"/>
        <v>136</v>
      </c>
      <c r="B136" s="3"/>
      <c r="C136" s="3"/>
      <c r="D136" s="3"/>
      <c r="E136" s="579" t="s">
        <v>88</v>
      </c>
      <c r="F136" s="66"/>
      <c r="G136" s="66"/>
      <c r="H136" s="78">
        <v>123686</v>
      </c>
      <c r="I136" s="79">
        <f t="shared" si="5"/>
        <v>4961</v>
      </c>
      <c r="J136" s="80">
        <v>118725</v>
      </c>
    </row>
    <row r="137" spans="1:10" s="2" customFormat="1" ht="12">
      <c r="A137" s="1536">
        <f t="shared" si="6"/>
        <v>137</v>
      </c>
      <c r="B137" s="3"/>
      <c r="C137" s="3"/>
      <c r="D137" s="3"/>
      <c r="E137" s="579" t="s">
        <v>89</v>
      </c>
      <c r="F137" s="66"/>
      <c r="G137" s="66"/>
      <c r="H137" s="78">
        <v>115</v>
      </c>
      <c r="I137" s="79">
        <f t="shared" si="5"/>
        <v>92</v>
      </c>
      <c r="J137" s="80">
        <v>23</v>
      </c>
    </row>
    <row r="138" spans="1:10" s="2" customFormat="1" ht="12">
      <c r="A138" s="1536">
        <f t="shared" si="6"/>
        <v>138</v>
      </c>
      <c r="B138" s="3"/>
      <c r="C138" s="3"/>
      <c r="D138" s="3"/>
      <c r="E138" s="580" t="s">
        <v>98</v>
      </c>
      <c r="F138" s="66"/>
      <c r="G138" s="66"/>
      <c r="H138" s="78" t="s">
        <v>1381</v>
      </c>
      <c r="I138" s="79" t="str">
        <f t="shared" si="5"/>
        <v xml:space="preserve">- </v>
      </c>
      <c r="J138" s="80" t="s">
        <v>1381</v>
      </c>
    </row>
    <row r="139" spans="1:10" s="2" customFormat="1" ht="12">
      <c r="A139" s="1536">
        <f t="shared" si="6"/>
        <v>139</v>
      </c>
      <c r="B139" s="3"/>
      <c r="C139" s="3"/>
      <c r="D139" s="3"/>
      <c r="E139" s="579" t="s">
        <v>90</v>
      </c>
      <c r="F139" s="66"/>
      <c r="G139" s="66"/>
      <c r="H139" s="78">
        <v>27350</v>
      </c>
      <c r="I139" s="79">
        <f t="shared" si="5"/>
        <v>1353</v>
      </c>
      <c r="J139" s="80">
        <v>25997</v>
      </c>
    </row>
    <row r="140" spans="1:10" s="2" customFormat="1" ht="12">
      <c r="A140" s="1536">
        <f t="shared" si="6"/>
        <v>140</v>
      </c>
      <c r="B140" s="3"/>
      <c r="C140" s="3"/>
      <c r="D140" s="3"/>
      <c r="E140" s="579" t="s">
        <v>91</v>
      </c>
      <c r="F140" s="66"/>
      <c r="G140" s="66"/>
      <c r="H140" s="78">
        <v>1100</v>
      </c>
      <c r="I140" s="79">
        <f t="shared" si="5"/>
        <v>-651</v>
      </c>
      <c r="J140" s="80">
        <v>1751</v>
      </c>
    </row>
    <row r="141" spans="1:10" s="2" customFormat="1" ht="12">
      <c r="A141" s="1536">
        <f t="shared" si="6"/>
        <v>141</v>
      </c>
      <c r="B141" s="3"/>
      <c r="C141" s="3"/>
      <c r="D141" s="3"/>
      <c r="E141" s="579" t="s">
        <v>92</v>
      </c>
      <c r="F141" s="66"/>
      <c r="G141" s="66"/>
      <c r="H141" s="78">
        <v>377</v>
      </c>
      <c r="I141" s="79">
        <f t="shared" si="5"/>
        <v>1073</v>
      </c>
      <c r="J141" s="80">
        <v>-696</v>
      </c>
    </row>
    <row r="142" spans="1:10" s="2" customFormat="1" ht="12">
      <c r="A142" s="1536">
        <f t="shared" si="6"/>
        <v>142</v>
      </c>
      <c r="B142" s="3"/>
      <c r="C142" s="3"/>
      <c r="D142" s="3"/>
      <c r="E142" s="581" t="s">
        <v>94</v>
      </c>
      <c r="F142" s="68"/>
      <c r="G142" s="68"/>
      <c r="H142" s="87">
        <v>162</v>
      </c>
      <c r="I142" s="88">
        <f t="shared" si="5"/>
        <v>896</v>
      </c>
      <c r="J142" s="89">
        <v>-734</v>
      </c>
    </row>
    <row r="143" spans="1:10" s="2" customFormat="1" ht="12">
      <c r="A143" s="1536">
        <f t="shared" si="6"/>
        <v>143</v>
      </c>
      <c r="B143" s="3"/>
      <c r="C143" s="3"/>
      <c r="D143" s="3"/>
      <c r="E143" s="578" t="s">
        <v>99</v>
      </c>
      <c r="F143" s="64"/>
      <c r="G143" s="64"/>
      <c r="H143" s="84">
        <v>8904</v>
      </c>
      <c r="I143" s="85">
        <f t="shared" si="5"/>
        <v>-1339</v>
      </c>
      <c r="J143" s="86">
        <v>10243</v>
      </c>
    </row>
    <row r="144" spans="1:10" s="2" customFormat="1" ht="12">
      <c r="A144" s="1536">
        <f t="shared" si="6"/>
        <v>144</v>
      </c>
      <c r="B144" s="3"/>
      <c r="C144" s="3"/>
      <c r="D144" s="3"/>
      <c r="E144" s="576" t="s">
        <v>97</v>
      </c>
      <c r="F144" s="66"/>
      <c r="G144" s="66"/>
      <c r="H144" s="78">
        <v>10519</v>
      </c>
      <c r="I144" s="79">
        <f t="shared" si="5"/>
        <v>633</v>
      </c>
      <c r="J144" s="80">
        <v>9886</v>
      </c>
    </row>
    <row r="145" spans="1:10" s="2" customFormat="1" ht="12">
      <c r="A145" s="1536">
        <f t="shared" si="6"/>
        <v>145</v>
      </c>
      <c r="B145" s="3"/>
      <c r="C145" s="3"/>
      <c r="D145" s="3"/>
      <c r="E145" s="579" t="s">
        <v>88</v>
      </c>
      <c r="F145" s="66"/>
      <c r="G145" s="66"/>
      <c r="H145" s="78">
        <v>8138</v>
      </c>
      <c r="I145" s="79">
        <f t="shared" si="5"/>
        <v>2282</v>
      </c>
      <c r="J145" s="80">
        <v>5856</v>
      </c>
    </row>
    <row r="146" spans="1:10" s="2" customFormat="1" ht="12">
      <c r="A146" s="1536">
        <f t="shared" si="6"/>
        <v>146</v>
      </c>
      <c r="B146" s="3"/>
      <c r="C146" s="3"/>
      <c r="D146" s="3"/>
      <c r="E146" s="579" t="s">
        <v>89</v>
      </c>
      <c r="F146" s="66"/>
      <c r="G146" s="66"/>
      <c r="H146" s="78" t="s">
        <v>1381</v>
      </c>
      <c r="I146" s="79" t="str">
        <f t="shared" si="5"/>
        <v xml:space="preserve">- </v>
      </c>
      <c r="J146" s="80" t="s">
        <v>1381</v>
      </c>
    </row>
    <row r="147" spans="1:10" s="2" customFormat="1" ht="12">
      <c r="A147" s="1536">
        <f t="shared" si="6"/>
        <v>147</v>
      </c>
      <c r="B147" s="3"/>
      <c r="C147" s="3"/>
      <c r="D147" s="3"/>
      <c r="E147" s="579" t="s">
        <v>90</v>
      </c>
      <c r="F147" s="66"/>
      <c r="G147" s="66"/>
      <c r="H147" s="78">
        <v>86</v>
      </c>
      <c r="I147" s="79">
        <f t="shared" si="5"/>
        <v>-64</v>
      </c>
      <c r="J147" s="80">
        <v>150</v>
      </c>
    </row>
    <row r="148" spans="1:10" s="2" customFormat="1" ht="12">
      <c r="A148" s="1536">
        <f t="shared" si="6"/>
        <v>148</v>
      </c>
      <c r="B148" s="3"/>
      <c r="C148" s="3"/>
      <c r="D148" s="3"/>
      <c r="E148" s="579" t="s">
        <v>91</v>
      </c>
      <c r="F148" s="66"/>
      <c r="G148" s="66"/>
      <c r="H148" s="78">
        <v>12</v>
      </c>
      <c r="I148" s="79" t="str">
        <f t="shared" si="5"/>
        <v xml:space="preserve">- </v>
      </c>
      <c r="J148" s="80">
        <v>12</v>
      </c>
    </row>
    <row r="149" spans="1:10" s="2" customFormat="1" ht="12">
      <c r="A149" s="1536">
        <f t="shared" si="6"/>
        <v>149</v>
      </c>
      <c r="B149" s="3"/>
      <c r="C149" s="3"/>
      <c r="D149" s="3"/>
      <c r="E149" s="579" t="s">
        <v>92</v>
      </c>
      <c r="F149" s="66"/>
      <c r="G149" s="66"/>
      <c r="H149" s="78">
        <v>666</v>
      </c>
      <c r="I149" s="79">
        <f t="shared" si="5"/>
        <v>-3558</v>
      </c>
      <c r="J149" s="80">
        <v>4224</v>
      </c>
    </row>
    <row r="150" spans="1:10" s="2" customFormat="1" ht="12">
      <c r="A150" s="1536">
        <f t="shared" si="6"/>
        <v>150</v>
      </c>
      <c r="B150" s="3"/>
      <c r="C150" s="3"/>
      <c r="D150" s="3"/>
      <c r="E150" s="581" t="s">
        <v>94</v>
      </c>
      <c r="F150" s="68"/>
      <c r="G150" s="68"/>
      <c r="H150" s="87">
        <v>-1615</v>
      </c>
      <c r="I150" s="88">
        <f t="shared" si="5"/>
        <v>-1972</v>
      </c>
      <c r="J150" s="89">
        <v>357</v>
      </c>
    </row>
    <row r="151" spans="1:10" s="2" customFormat="1" ht="12">
      <c r="A151" s="1536">
        <f t="shared" si="6"/>
        <v>151</v>
      </c>
      <c r="B151" s="3"/>
      <c r="C151" s="3"/>
      <c r="D151" s="3"/>
      <c r="E151" s="582" t="s">
        <v>100</v>
      </c>
      <c r="F151" s="60"/>
      <c r="G151" s="60"/>
      <c r="H151" s="84">
        <v>-84588</v>
      </c>
      <c r="I151" s="85">
        <f t="shared" si="5"/>
        <v>1445</v>
      </c>
      <c r="J151" s="86">
        <v>-86033</v>
      </c>
    </row>
    <row r="152" spans="1:10" s="2" customFormat="1" ht="12">
      <c r="A152" s="1536">
        <f t="shared" si="6"/>
        <v>152</v>
      </c>
      <c r="B152" s="3"/>
      <c r="C152" s="3"/>
      <c r="D152" s="3"/>
      <c r="E152" s="576" t="s">
        <v>101</v>
      </c>
      <c r="H152" s="78">
        <v>-39928</v>
      </c>
      <c r="I152" s="79">
        <f t="shared" si="5"/>
        <v>808</v>
      </c>
      <c r="J152" s="80">
        <v>-40736</v>
      </c>
    </row>
    <row r="153" spans="1:10" s="2" customFormat="1" ht="12">
      <c r="A153" s="1536">
        <f t="shared" si="6"/>
        <v>153</v>
      </c>
      <c r="B153" s="3"/>
      <c r="C153" s="3"/>
      <c r="D153" s="3"/>
      <c r="E153" s="576" t="s">
        <v>102</v>
      </c>
      <c r="H153" s="78">
        <v>-38269</v>
      </c>
      <c r="I153" s="79">
        <f t="shared" si="5"/>
        <v>-768</v>
      </c>
      <c r="J153" s="80">
        <v>-37501</v>
      </c>
    </row>
    <row r="154" spans="1:10" s="2" customFormat="1" ht="12.75" thickBot="1">
      <c r="A154" s="1536">
        <f t="shared" si="6"/>
        <v>154</v>
      </c>
      <c r="B154" s="3"/>
      <c r="C154" s="3"/>
      <c r="D154" s="3"/>
      <c r="E154" s="583" t="s">
        <v>103</v>
      </c>
      <c r="H154" s="90">
        <v>-6390</v>
      </c>
      <c r="I154" s="91">
        <f t="shared" si="5"/>
        <v>1405</v>
      </c>
      <c r="J154" s="92">
        <v>-7795</v>
      </c>
    </row>
    <row r="155" spans="1:10" s="2" customFormat="1" ht="12.75" thickTop="1">
      <c r="A155" s="1536">
        <f t="shared" si="6"/>
        <v>155</v>
      </c>
      <c r="B155" s="3"/>
      <c r="C155" s="3"/>
      <c r="D155" s="3"/>
      <c r="E155" s="584" t="s">
        <v>104</v>
      </c>
      <c r="F155" s="93"/>
      <c r="G155" s="93"/>
      <c r="H155" s="94">
        <v>76946</v>
      </c>
      <c r="I155" s="95">
        <f t="shared" ref="I155:I194" si="7">IF(SUM(H155)-SUM(J155)=0,"- ",SUM(H155)-SUM(J155))</f>
        <v>6935</v>
      </c>
      <c r="J155" s="96">
        <v>70011</v>
      </c>
    </row>
    <row r="156" spans="1:10" s="2" customFormat="1" ht="12">
      <c r="A156" s="1536">
        <f t="shared" si="6"/>
        <v>156</v>
      </c>
      <c r="B156" s="3"/>
      <c r="C156" s="3"/>
      <c r="D156" s="3"/>
      <c r="E156" s="576" t="s">
        <v>105</v>
      </c>
      <c r="F156" s="66"/>
      <c r="G156" s="66"/>
      <c r="H156" s="78">
        <v>78399</v>
      </c>
      <c r="I156" s="79">
        <f t="shared" si="7"/>
        <v>8012</v>
      </c>
      <c r="J156" s="80">
        <v>70387</v>
      </c>
    </row>
    <row r="157" spans="1:10" s="2" customFormat="1" ht="12.75" thickBot="1">
      <c r="A157" s="1536">
        <f t="shared" si="6"/>
        <v>157</v>
      </c>
      <c r="B157" s="3"/>
      <c r="C157" s="3"/>
      <c r="D157" s="3"/>
      <c r="E157" s="585" t="s">
        <v>106</v>
      </c>
      <c r="F157" s="97"/>
      <c r="G157" s="97"/>
      <c r="H157" s="98">
        <v>75176</v>
      </c>
      <c r="I157" s="99">
        <f t="shared" si="7"/>
        <v>8935</v>
      </c>
      <c r="J157" s="100">
        <v>66241</v>
      </c>
    </row>
    <row r="158" spans="1:10" s="2" customFormat="1" ht="12.75" thickTop="1">
      <c r="A158" s="1536">
        <f t="shared" si="6"/>
        <v>158</v>
      </c>
      <c r="B158" s="3"/>
      <c r="C158" s="3"/>
      <c r="D158" s="3"/>
      <c r="E158" s="586" t="s">
        <v>107</v>
      </c>
      <c r="F158" s="101"/>
      <c r="G158" s="101"/>
      <c r="H158" s="102" t="s">
        <v>1381</v>
      </c>
      <c r="I158" s="103" t="str">
        <f t="shared" si="7"/>
        <v xml:space="preserve">- </v>
      </c>
      <c r="J158" s="104" t="s">
        <v>1381</v>
      </c>
    </row>
    <row r="159" spans="1:10" s="2" customFormat="1" ht="12">
      <c r="A159" s="1536">
        <f t="shared" si="6"/>
        <v>159</v>
      </c>
      <c r="B159" s="3"/>
      <c r="C159" s="3"/>
      <c r="D159" s="3"/>
      <c r="E159" s="587" t="s">
        <v>108</v>
      </c>
      <c r="F159" s="66"/>
      <c r="G159" s="66"/>
      <c r="H159" s="78">
        <v>-1518</v>
      </c>
      <c r="I159" s="79">
        <f t="shared" si="7"/>
        <v>1721</v>
      </c>
      <c r="J159" s="80">
        <v>-3239</v>
      </c>
    </row>
    <row r="160" spans="1:10" s="2" customFormat="1" ht="12.75" thickBot="1">
      <c r="A160" s="1536">
        <f t="shared" si="6"/>
        <v>160</v>
      </c>
      <c r="B160" s="3"/>
      <c r="C160" s="3"/>
      <c r="D160" s="3"/>
      <c r="E160" s="588" t="s">
        <v>109</v>
      </c>
      <c r="F160" s="105"/>
      <c r="G160" s="105"/>
      <c r="H160" s="90" t="s">
        <v>1381</v>
      </c>
      <c r="I160" s="91" t="str">
        <f t="shared" si="7"/>
        <v xml:space="preserve">- </v>
      </c>
      <c r="J160" s="92" t="s">
        <v>1381</v>
      </c>
    </row>
    <row r="161" spans="1:10" s="2" customFormat="1" ht="12.75" thickTop="1">
      <c r="A161" s="1536">
        <f t="shared" si="6"/>
        <v>161</v>
      </c>
      <c r="B161" s="3"/>
      <c r="C161" s="3"/>
      <c r="D161" s="3"/>
      <c r="E161" s="584" t="s">
        <v>110</v>
      </c>
      <c r="F161" s="93"/>
      <c r="G161" s="93"/>
      <c r="H161" s="94">
        <v>75427</v>
      </c>
      <c r="I161" s="95">
        <f t="shared" si="7"/>
        <v>8656</v>
      </c>
      <c r="J161" s="96">
        <v>66771</v>
      </c>
    </row>
    <row r="162" spans="1:10" s="2" customFormat="1" ht="12.75" thickBot="1">
      <c r="A162" s="1536">
        <f t="shared" si="6"/>
        <v>162</v>
      </c>
      <c r="B162" s="3"/>
      <c r="C162" s="3"/>
      <c r="D162" s="3"/>
      <c r="E162" s="585" t="s">
        <v>111</v>
      </c>
      <c r="F162" s="97"/>
      <c r="G162" s="97"/>
      <c r="H162" s="98">
        <v>76880</v>
      </c>
      <c r="I162" s="99">
        <f t="shared" si="7"/>
        <v>9732</v>
      </c>
      <c r="J162" s="100">
        <v>67148</v>
      </c>
    </row>
    <row r="163" spans="1:10" s="2" customFormat="1" ht="12.75" thickTop="1">
      <c r="A163" s="1536">
        <f t="shared" si="6"/>
        <v>163</v>
      </c>
      <c r="B163" s="3"/>
      <c r="C163" s="3"/>
      <c r="D163" s="3"/>
      <c r="E163" s="589" t="s">
        <v>112</v>
      </c>
      <c r="F163" s="101"/>
      <c r="G163" s="101"/>
      <c r="H163" s="102">
        <v>-1776</v>
      </c>
      <c r="I163" s="103">
        <f t="shared" si="7"/>
        <v>757</v>
      </c>
      <c r="J163" s="104">
        <v>-2533</v>
      </c>
    </row>
    <row r="164" spans="1:10" s="2" customFormat="1" ht="12">
      <c r="A164" s="1536">
        <f t="shared" si="6"/>
        <v>164</v>
      </c>
      <c r="B164" s="3"/>
      <c r="C164" s="3"/>
      <c r="D164" s="3"/>
      <c r="E164" s="576" t="s">
        <v>113</v>
      </c>
      <c r="F164" s="66"/>
      <c r="G164" s="66"/>
      <c r="H164" s="78">
        <v>-7355</v>
      </c>
      <c r="I164" s="79">
        <f t="shared" si="7"/>
        <v>1016</v>
      </c>
      <c r="J164" s="80">
        <v>-8371</v>
      </c>
    </row>
    <row r="165" spans="1:10" s="2" customFormat="1" ht="12">
      <c r="A165" s="1536">
        <f t="shared" si="6"/>
        <v>165</v>
      </c>
      <c r="B165" s="3"/>
      <c r="C165" s="3"/>
      <c r="D165" s="3"/>
      <c r="E165" s="579" t="s">
        <v>114</v>
      </c>
      <c r="F165" s="66"/>
      <c r="G165" s="66"/>
      <c r="H165" s="78">
        <v>-4550</v>
      </c>
      <c r="I165" s="79">
        <f t="shared" si="7"/>
        <v>2483</v>
      </c>
      <c r="J165" s="80">
        <v>-7033</v>
      </c>
    </row>
    <row r="166" spans="1:10" s="2" customFormat="1" ht="12">
      <c r="A166" s="1536">
        <f t="shared" si="6"/>
        <v>166</v>
      </c>
      <c r="B166" s="3"/>
      <c r="C166" s="3"/>
      <c r="D166" s="3"/>
      <c r="E166" s="579" t="s">
        <v>115</v>
      </c>
      <c r="F166" s="66"/>
      <c r="G166" s="66"/>
      <c r="H166" s="78">
        <v>-2296</v>
      </c>
      <c r="I166" s="79">
        <f t="shared" si="7"/>
        <v>-1720</v>
      </c>
      <c r="J166" s="80">
        <v>-576</v>
      </c>
    </row>
    <row r="167" spans="1:10" s="2" customFormat="1" ht="12">
      <c r="A167" s="1536">
        <f t="shared" si="6"/>
        <v>167</v>
      </c>
      <c r="B167" s="3"/>
      <c r="C167" s="3"/>
      <c r="D167" s="3"/>
      <c r="E167" s="579" t="s">
        <v>116</v>
      </c>
      <c r="F167" s="66"/>
      <c r="G167" s="66"/>
      <c r="H167" s="78" t="s">
        <v>1381</v>
      </c>
      <c r="I167" s="79" t="str">
        <f t="shared" si="7"/>
        <v xml:space="preserve">- </v>
      </c>
      <c r="J167" s="80" t="s">
        <v>1381</v>
      </c>
    </row>
    <row r="168" spans="1:10" s="2" customFormat="1" ht="12">
      <c r="A168" s="1536">
        <f t="shared" si="6"/>
        <v>168</v>
      </c>
      <c r="B168" s="3"/>
      <c r="C168" s="3"/>
      <c r="D168" s="3"/>
      <c r="E168" s="579" t="s">
        <v>117</v>
      </c>
      <c r="F168" s="66"/>
      <c r="G168" s="66"/>
      <c r="H168" s="78" t="s">
        <v>1381</v>
      </c>
      <c r="I168" s="79" t="str">
        <f t="shared" si="7"/>
        <v xml:space="preserve">- </v>
      </c>
      <c r="J168" s="80" t="s">
        <v>1381</v>
      </c>
    </row>
    <row r="169" spans="1:10" s="2" customFormat="1" ht="12">
      <c r="A169" s="1536">
        <f t="shared" si="6"/>
        <v>169</v>
      </c>
      <c r="B169" s="3"/>
      <c r="C169" s="3"/>
      <c r="D169" s="3"/>
      <c r="E169" s="579" t="s">
        <v>118</v>
      </c>
      <c r="F169" s="66"/>
      <c r="G169" s="66"/>
      <c r="H169" s="78">
        <v>-527</v>
      </c>
      <c r="I169" s="79">
        <f t="shared" si="7"/>
        <v>249</v>
      </c>
      <c r="J169" s="80">
        <v>-776</v>
      </c>
    </row>
    <row r="170" spans="1:10" s="2" customFormat="1" ht="12">
      <c r="A170" s="1536">
        <f t="shared" si="6"/>
        <v>170</v>
      </c>
      <c r="B170" s="3"/>
      <c r="C170" s="3"/>
      <c r="D170" s="3"/>
      <c r="E170" s="579" t="s">
        <v>119</v>
      </c>
      <c r="F170" s="66"/>
      <c r="G170" s="66"/>
      <c r="H170" s="78" t="s">
        <v>1381</v>
      </c>
      <c r="I170" s="79" t="str">
        <f t="shared" si="7"/>
        <v xml:space="preserve">- </v>
      </c>
      <c r="J170" s="80" t="s">
        <v>1381</v>
      </c>
    </row>
    <row r="171" spans="1:10" s="2" customFormat="1" ht="12">
      <c r="A171" s="1536">
        <f t="shared" si="6"/>
        <v>171</v>
      </c>
      <c r="B171" s="3"/>
      <c r="C171" s="3"/>
      <c r="D171" s="3"/>
      <c r="E171" s="579" t="s">
        <v>120</v>
      </c>
      <c r="F171" s="66"/>
      <c r="G171" s="66"/>
      <c r="H171" s="78">
        <v>18</v>
      </c>
      <c r="I171" s="79">
        <f t="shared" si="7"/>
        <v>4</v>
      </c>
      <c r="J171" s="80">
        <v>14</v>
      </c>
    </row>
    <row r="172" spans="1:10" s="2" customFormat="1" ht="12">
      <c r="A172" s="1536">
        <f t="shared" si="6"/>
        <v>172</v>
      </c>
      <c r="B172" s="3"/>
      <c r="C172" s="3"/>
      <c r="D172" s="3"/>
      <c r="E172" s="579" t="s">
        <v>64</v>
      </c>
      <c r="F172" s="66"/>
      <c r="G172" s="66"/>
      <c r="H172" s="78" t="s">
        <v>1381</v>
      </c>
      <c r="I172" s="79" t="str">
        <f t="shared" si="7"/>
        <v xml:space="preserve">- </v>
      </c>
      <c r="J172" s="80" t="s">
        <v>1381</v>
      </c>
    </row>
    <row r="173" spans="1:10" s="2" customFormat="1" ht="12">
      <c r="A173" s="1536">
        <f t="shared" si="6"/>
        <v>173</v>
      </c>
      <c r="B173" s="3"/>
      <c r="C173" s="3"/>
      <c r="D173" s="3"/>
      <c r="E173" s="576" t="s">
        <v>121</v>
      </c>
      <c r="F173" s="66"/>
      <c r="G173" s="66"/>
      <c r="H173" s="78" t="s">
        <v>1381</v>
      </c>
      <c r="I173" s="79" t="str">
        <f t="shared" si="7"/>
        <v xml:space="preserve">- </v>
      </c>
      <c r="J173" s="80" t="s">
        <v>1381</v>
      </c>
    </row>
    <row r="174" spans="1:10" s="2" customFormat="1" ht="12">
      <c r="A174" s="1536">
        <f t="shared" si="6"/>
        <v>174</v>
      </c>
      <c r="B174" s="3"/>
      <c r="C174" s="3"/>
      <c r="D174" s="3"/>
      <c r="E174" s="579" t="s">
        <v>122</v>
      </c>
      <c r="F174" s="66"/>
      <c r="G174" s="66"/>
      <c r="H174" s="78" t="s">
        <v>1381</v>
      </c>
      <c r="I174" s="79" t="str">
        <f t="shared" si="7"/>
        <v xml:space="preserve">- </v>
      </c>
      <c r="J174" s="80" t="s">
        <v>1381</v>
      </c>
    </row>
    <row r="175" spans="1:10" s="2" customFormat="1" ht="12">
      <c r="A175" s="1536">
        <f t="shared" si="6"/>
        <v>175</v>
      </c>
      <c r="B175" s="3"/>
      <c r="C175" s="3"/>
      <c r="D175" s="3"/>
      <c r="E175" s="579" t="s">
        <v>115</v>
      </c>
      <c r="F175" s="66"/>
      <c r="G175" s="66"/>
      <c r="H175" s="78" t="s">
        <v>1381</v>
      </c>
      <c r="I175" s="79" t="str">
        <f t="shared" si="7"/>
        <v xml:space="preserve">- </v>
      </c>
      <c r="J175" s="80" t="s">
        <v>1381</v>
      </c>
    </row>
    <row r="176" spans="1:10" s="2" customFormat="1" ht="12">
      <c r="A176" s="1536">
        <f t="shared" si="6"/>
        <v>176</v>
      </c>
      <c r="B176" s="3"/>
      <c r="C176" s="3"/>
      <c r="D176" s="3"/>
      <c r="E176" s="579" t="s">
        <v>119</v>
      </c>
      <c r="F176" s="66"/>
      <c r="G176" s="66"/>
      <c r="H176" s="78" t="s">
        <v>1381</v>
      </c>
      <c r="I176" s="79" t="str">
        <f t="shared" si="7"/>
        <v xml:space="preserve">- </v>
      </c>
      <c r="J176" s="80" t="s">
        <v>1381</v>
      </c>
    </row>
    <row r="177" spans="1:10" s="2" customFormat="1" ht="12">
      <c r="A177" s="1536">
        <f t="shared" si="6"/>
        <v>177</v>
      </c>
      <c r="B177" s="3"/>
      <c r="C177" s="3"/>
      <c r="D177" s="3"/>
      <c r="E177" s="576" t="s">
        <v>123</v>
      </c>
      <c r="F177" s="66"/>
      <c r="G177" s="66"/>
      <c r="H177" s="78" t="s">
        <v>1381</v>
      </c>
      <c r="I177" s="79" t="str">
        <f t="shared" si="7"/>
        <v xml:space="preserve">- </v>
      </c>
      <c r="J177" s="80" t="s">
        <v>1381</v>
      </c>
    </row>
    <row r="178" spans="1:10" s="2" customFormat="1" ht="12">
      <c r="A178" s="1536">
        <f t="shared" si="6"/>
        <v>178</v>
      </c>
      <c r="B178" s="3"/>
      <c r="C178" s="3"/>
      <c r="D178" s="3"/>
      <c r="E178" s="576" t="s">
        <v>124</v>
      </c>
      <c r="F178" s="66"/>
      <c r="G178" s="66"/>
      <c r="H178" s="78">
        <v>1745</v>
      </c>
      <c r="I178" s="79">
        <f t="shared" si="7"/>
        <v>545</v>
      </c>
      <c r="J178" s="80">
        <v>1200</v>
      </c>
    </row>
    <row r="179" spans="1:10" s="2" customFormat="1" ht="12">
      <c r="A179" s="1536">
        <f t="shared" si="6"/>
        <v>179</v>
      </c>
      <c r="B179" s="3"/>
      <c r="C179" s="3"/>
      <c r="D179" s="3"/>
      <c r="E179" s="576" t="s">
        <v>125</v>
      </c>
      <c r="F179" s="66"/>
      <c r="G179" s="66"/>
      <c r="H179" s="78" t="s">
        <v>1381</v>
      </c>
      <c r="I179" s="79" t="str">
        <f t="shared" si="7"/>
        <v xml:space="preserve">- </v>
      </c>
      <c r="J179" s="80" t="s">
        <v>1381</v>
      </c>
    </row>
    <row r="180" spans="1:10" s="2" customFormat="1" ht="12">
      <c r="A180" s="1536">
        <f t="shared" si="6"/>
        <v>180</v>
      </c>
      <c r="B180" s="3"/>
      <c r="C180" s="3"/>
      <c r="D180" s="3"/>
      <c r="E180" s="576" t="s">
        <v>126</v>
      </c>
      <c r="F180" s="66"/>
      <c r="G180" s="66"/>
      <c r="H180" s="78" t="s">
        <v>1381</v>
      </c>
      <c r="I180" s="79" t="str">
        <f t="shared" si="7"/>
        <v xml:space="preserve">- </v>
      </c>
      <c r="J180" s="80" t="s">
        <v>1381</v>
      </c>
    </row>
    <row r="181" spans="1:10" s="2" customFormat="1" ht="12">
      <c r="A181" s="1536">
        <f t="shared" si="6"/>
        <v>181</v>
      </c>
      <c r="B181" s="3"/>
      <c r="C181" s="3"/>
      <c r="D181" s="3"/>
      <c r="E181" s="576" t="s">
        <v>127</v>
      </c>
      <c r="F181" s="66"/>
      <c r="G181" s="66"/>
      <c r="H181" s="78" t="s">
        <v>1381</v>
      </c>
      <c r="I181" s="79" t="str">
        <f t="shared" si="7"/>
        <v xml:space="preserve">- </v>
      </c>
      <c r="J181" s="80" t="s">
        <v>1381</v>
      </c>
    </row>
    <row r="182" spans="1:10" s="2" customFormat="1" ht="12">
      <c r="A182" s="1536">
        <f t="shared" si="6"/>
        <v>182</v>
      </c>
      <c r="B182" s="3"/>
      <c r="C182" s="3"/>
      <c r="D182" s="3"/>
      <c r="E182" s="576" t="s">
        <v>128</v>
      </c>
      <c r="F182" s="66"/>
      <c r="G182" s="66"/>
      <c r="H182" s="78">
        <v>2711</v>
      </c>
      <c r="I182" s="79">
        <f t="shared" si="7"/>
        <v>-3108</v>
      </c>
      <c r="J182" s="80">
        <v>5819</v>
      </c>
    </row>
    <row r="183" spans="1:10" s="2" customFormat="1" ht="12">
      <c r="A183" s="1536">
        <f t="shared" si="6"/>
        <v>183</v>
      </c>
      <c r="B183" s="3"/>
      <c r="C183" s="3"/>
      <c r="D183" s="3"/>
      <c r="E183" s="576" t="s">
        <v>129</v>
      </c>
      <c r="F183" s="66"/>
      <c r="G183" s="66"/>
      <c r="H183" s="78">
        <v>-3098</v>
      </c>
      <c r="I183" s="79">
        <f t="shared" si="7"/>
        <v>-2597</v>
      </c>
      <c r="J183" s="80">
        <v>-501</v>
      </c>
    </row>
    <row r="184" spans="1:10" s="2" customFormat="1" ht="12">
      <c r="A184" s="1536">
        <f t="shared" si="6"/>
        <v>184</v>
      </c>
      <c r="B184" s="3"/>
      <c r="C184" s="3"/>
      <c r="D184" s="3"/>
      <c r="E184" s="576" t="s">
        <v>130</v>
      </c>
      <c r="F184" s="66"/>
      <c r="G184" s="66"/>
      <c r="H184" s="78">
        <v>189</v>
      </c>
      <c r="I184" s="79">
        <f t="shared" si="7"/>
        <v>16</v>
      </c>
      <c r="J184" s="80">
        <v>173</v>
      </c>
    </row>
    <row r="185" spans="1:10" s="2" customFormat="1" ht="12">
      <c r="A185" s="1536">
        <f t="shared" si="6"/>
        <v>185</v>
      </c>
      <c r="B185" s="3"/>
      <c r="C185" s="3"/>
      <c r="D185" s="3"/>
      <c r="E185" s="576" t="s">
        <v>61</v>
      </c>
      <c r="F185" s="66"/>
      <c r="G185" s="66"/>
      <c r="H185" s="78" t="s">
        <v>1381</v>
      </c>
      <c r="I185" s="79" t="str">
        <f t="shared" si="7"/>
        <v xml:space="preserve">- </v>
      </c>
      <c r="J185" s="80" t="s">
        <v>1381</v>
      </c>
    </row>
    <row r="186" spans="1:10" s="2" customFormat="1" ht="12.75" thickBot="1">
      <c r="A186" s="1536">
        <f t="shared" si="6"/>
        <v>186</v>
      </c>
      <c r="B186" s="3"/>
      <c r="C186" s="3"/>
      <c r="D186" s="3"/>
      <c r="E186" s="583" t="s">
        <v>131</v>
      </c>
      <c r="F186" s="105"/>
      <c r="G186" s="105"/>
      <c r="H186" s="90">
        <v>1123</v>
      </c>
      <c r="I186" s="91">
        <f t="shared" si="7"/>
        <v>2304</v>
      </c>
      <c r="J186" s="80">
        <v>-1181</v>
      </c>
    </row>
    <row r="187" spans="1:10" s="2" customFormat="1" thickTop="1" thickBot="1">
      <c r="A187" s="1536">
        <f t="shared" si="6"/>
        <v>187</v>
      </c>
      <c r="B187" s="3"/>
      <c r="C187" s="3"/>
      <c r="D187" s="3"/>
      <c r="E187" s="590" t="s">
        <v>132</v>
      </c>
      <c r="F187" s="106"/>
      <c r="G187" s="106"/>
      <c r="H187" s="107">
        <v>73650</v>
      </c>
      <c r="I187" s="108">
        <f t="shared" si="7"/>
        <v>9413</v>
      </c>
      <c r="J187" s="109">
        <v>64237</v>
      </c>
    </row>
    <row r="188" spans="1:10" s="2" customFormat="1" ht="12.75" thickTop="1">
      <c r="A188" s="1536">
        <f t="shared" si="6"/>
        <v>188</v>
      </c>
      <c r="B188" s="3"/>
      <c r="C188" s="3"/>
      <c r="D188" s="3"/>
      <c r="E188" s="589" t="s">
        <v>133</v>
      </c>
      <c r="F188" s="101"/>
      <c r="G188" s="101"/>
      <c r="H188" s="102">
        <v>-389</v>
      </c>
      <c r="I188" s="103">
        <f t="shared" si="7"/>
        <v>-74</v>
      </c>
      <c r="J188" s="104">
        <v>-315</v>
      </c>
    </row>
    <row r="189" spans="1:10" s="2" customFormat="1" ht="12">
      <c r="A189" s="1536">
        <f t="shared" si="6"/>
        <v>189</v>
      </c>
      <c r="B189" s="3"/>
      <c r="C189" s="3"/>
      <c r="D189" s="3"/>
      <c r="E189" s="576" t="s">
        <v>134</v>
      </c>
      <c r="F189" s="66"/>
      <c r="G189" s="66"/>
      <c r="H189" s="78">
        <v>-317</v>
      </c>
      <c r="I189" s="79">
        <f t="shared" si="7"/>
        <v>-210</v>
      </c>
      <c r="J189" s="80">
        <v>-107</v>
      </c>
    </row>
    <row r="190" spans="1:10" s="2" customFormat="1" ht="12.75" thickBot="1">
      <c r="A190" s="1536">
        <f t="shared" si="6"/>
        <v>190</v>
      </c>
      <c r="B190" s="3"/>
      <c r="C190" s="3"/>
      <c r="D190" s="3"/>
      <c r="E190" s="583" t="s">
        <v>135</v>
      </c>
      <c r="F190" s="105"/>
      <c r="G190" s="105"/>
      <c r="H190" s="90">
        <v>-72</v>
      </c>
      <c r="I190" s="91">
        <f t="shared" si="7"/>
        <v>136</v>
      </c>
      <c r="J190" s="92">
        <v>-208</v>
      </c>
    </row>
    <row r="191" spans="1:10" s="2" customFormat="1" thickTop="1" thickBot="1">
      <c r="A191" s="1536">
        <f t="shared" si="6"/>
        <v>191</v>
      </c>
      <c r="B191" s="3"/>
      <c r="C191" s="3"/>
      <c r="D191" s="3"/>
      <c r="E191" s="590" t="s">
        <v>136</v>
      </c>
      <c r="F191" s="106"/>
      <c r="G191" s="106"/>
      <c r="H191" s="107">
        <v>73261</v>
      </c>
      <c r="I191" s="108">
        <f t="shared" si="7"/>
        <v>9339</v>
      </c>
      <c r="J191" s="109">
        <v>63922</v>
      </c>
    </row>
    <row r="192" spans="1:10" s="2" customFormat="1" ht="12.75" thickTop="1">
      <c r="A192" s="1536">
        <f t="shared" si="6"/>
        <v>192</v>
      </c>
      <c r="B192" s="3"/>
      <c r="C192" s="3"/>
      <c r="D192" s="3"/>
      <c r="E192" s="589" t="s">
        <v>137</v>
      </c>
      <c r="F192" s="101"/>
      <c r="G192" s="101"/>
      <c r="H192" s="102">
        <v>-18375</v>
      </c>
      <c r="I192" s="103">
        <f t="shared" si="7"/>
        <v>1089</v>
      </c>
      <c r="J192" s="104">
        <v>-19464</v>
      </c>
    </row>
    <row r="193" spans="1:14" s="2" customFormat="1" ht="12.75" thickBot="1">
      <c r="A193" s="1536">
        <f t="shared" si="6"/>
        <v>193</v>
      </c>
      <c r="B193" s="3"/>
      <c r="C193" s="3"/>
      <c r="D193" s="3"/>
      <c r="E193" s="588" t="s">
        <v>138</v>
      </c>
      <c r="F193" s="105"/>
      <c r="G193" s="105"/>
      <c r="H193" s="90">
        <v>-2558</v>
      </c>
      <c r="I193" s="91">
        <f t="shared" si="7"/>
        <v>-3798</v>
      </c>
      <c r="J193" s="92">
        <v>1240</v>
      </c>
    </row>
    <row r="194" spans="1:14" s="2" customFormat="1" thickTop="1" thickBot="1">
      <c r="A194" s="1536">
        <f t="shared" si="6"/>
        <v>194</v>
      </c>
      <c r="B194" s="3"/>
      <c r="C194" s="3"/>
      <c r="D194" s="3"/>
      <c r="E194" s="590" t="s">
        <v>54</v>
      </c>
      <c r="F194" s="106"/>
      <c r="G194" s="106"/>
      <c r="H194" s="107">
        <v>52328</v>
      </c>
      <c r="I194" s="108">
        <f t="shared" si="7"/>
        <v>6630</v>
      </c>
      <c r="J194" s="109">
        <v>45698</v>
      </c>
    </row>
    <row r="195" spans="1:14" s="2" customFormat="1" thickTop="1" thickBot="1">
      <c r="A195" s="1536">
        <f t="shared" ref="A195:A258" si="8">A194+1</f>
        <v>195</v>
      </c>
      <c r="B195" s="3"/>
      <c r="C195" s="3"/>
      <c r="D195" s="3"/>
      <c r="E195" s="508"/>
    </row>
    <row r="196" spans="1:14" s="2" customFormat="1" thickTop="1" thickBot="1">
      <c r="A196" s="1536">
        <f t="shared" si="8"/>
        <v>196</v>
      </c>
      <c r="B196" s="3"/>
      <c r="C196" s="3"/>
      <c r="D196" s="3"/>
      <c r="E196" s="590" t="s">
        <v>139</v>
      </c>
      <c r="F196" s="106"/>
      <c r="G196" s="106"/>
      <c r="H196" s="107">
        <v>-7129</v>
      </c>
      <c r="I196" s="108">
        <f>IF(SUM(H196)-SUM(J196)=0,"- ",SUM(H196)-SUM(J196))</f>
        <v>3282</v>
      </c>
      <c r="J196" s="109">
        <v>-10411</v>
      </c>
    </row>
    <row r="197" spans="1:14" s="493" customFormat="1" ht="14.25" thickTop="1">
      <c r="A197" s="1536">
        <f t="shared" si="8"/>
        <v>197</v>
      </c>
      <c r="B197" s="3"/>
      <c r="C197" s="3"/>
      <c r="D197" s="3"/>
      <c r="E197" s="2"/>
      <c r="F197" s="2"/>
      <c r="G197" s="2"/>
      <c r="H197" s="2"/>
      <c r="I197" s="2"/>
      <c r="J197" s="2"/>
      <c r="K197" s="2"/>
      <c r="L197" s="2"/>
      <c r="M197" s="2"/>
      <c r="N197" s="2"/>
    </row>
    <row r="198" spans="1:14" s="2" customFormat="1" ht="19.5" thickBot="1">
      <c r="A198" s="1536">
        <f t="shared" si="8"/>
        <v>198</v>
      </c>
      <c r="B198" s="494"/>
      <c r="C198" s="494"/>
      <c r="D198" s="1069">
        <f>D119+1</f>
        <v>2</v>
      </c>
      <c r="E198" s="570" t="s">
        <v>140</v>
      </c>
      <c r="F198" s="493"/>
      <c r="G198" s="493"/>
      <c r="H198" s="493"/>
      <c r="I198" s="493"/>
      <c r="J198" s="571" t="s">
        <v>52</v>
      </c>
      <c r="K198" s="493"/>
      <c r="L198" s="493"/>
      <c r="M198" s="493"/>
      <c r="N198" s="493"/>
    </row>
    <row r="199" spans="1:14" s="2" customFormat="1" thickTop="1" thickBot="1">
      <c r="A199" s="1536">
        <f t="shared" si="8"/>
        <v>199</v>
      </c>
      <c r="B199" s="3"/>
      <c r="C199" s="3"/>
      <c r="D199" s="3"/>
      <c r="E199" s="73"/>
      <c r="H199" s="672">
        <v>202203</v>
      </c>
      <c r="I199" s="1173"/>
      <c r="J199" s="514">
        <v>202103</v>
      </c>
    </row>
    <row r="200" spans="1:14" s="2" customFormat="1" ht="12.75" thickTop="1">
      <c r="A200" s="1536">
        <f t="shared" si="8"/>
        <v>200</v>
      </c>
      <c r="B200" s="3"/>
      <c r="C200" s="3"/>
      <c r="D200" s="3"/>
      <c r="E200" s="508" t="s">
        <v>83</v>
      </c>
      <c r="F200" s="510"/>
      <c r="G200" s="510"/>
      <c r="H200" s="1172" t="s">
        <v>1412</v>
      </c>
      <c r="I200" s="573" t="s">
        <v>84</v>
      </c>
      <c r="J200" s="509" t="s">
        <v>1415</v>
      </c>
    </row>
    <row r="201" spans="1:14" s="2" customFormat="1" ht="12">
      <c r="A201" s="1536">
        <f t="shared" si="8"/>
        <v>201</v>
      </c>
      <c r="B201" s="3"/>
      <c r="C201" s="3"/>
      <c r="D201" s="110" t="s">
        <v>79</v>
      </c>
      <c r="E201" s="574" t="s">
        <v>141</v>
      </c>
      <c r="F201" s="591"/>
      <c r="G201" s="592"/>
      <c r="H201" s="75">
        <v>-7129</v>
      </c>
      <c r="I201" s="82">
        <f t="shared" ref="I201:I218" si="9">IF(SUM(H201)-SUM(J201)=0,"- ",SUM(H201)-SUM(J201))</f>
        <v>3282</v>
      </c>
      <c r="J201" s="83">
        <v>-10411</v>
      </c>
    </row>
    <row r="202" spans="1:14" s="2" customFormat="1" ht="12">
      <c r="A202" s="1536">
        <f t="shared" si="8"/>
        <v>202</v>
      </c>
      <c r="B202" s="3"/>
      <c r="C202" s="3"/>
      <c r="D202" s="110" t="s">
        <v>79</v>
      </c>
      <c r="E202" s="576" t="s">
        <v>122</v>
      </c>
      <c r="F202" s="566"/>
      <c r="G202" s="566"/>
      <c r="H202" s="78">
        <v>-1518</v>
      </c>
      <c r="I202" s="79">
        <f t="shared" si="9"/>
        <v>1721</v>
      </c>
      <c r="J202" s="80">
        <v>-3239</v>
      </c>
    </row>
    <row r="203" spans="1:14" s="2" customFormat="1" ht="12">
      <c r="A203" s="1536">
        <f t="shared" si="8"/>
        <v>203</v>
      </c>
      <c r="B203" s="3"/>
      <c r="C203" s="3"/>
      <c r="D203" s="110" t="s">
        <v>79</v>
      </c>
      <c r="E203" s="576" t="s">
        <v>109</v>
      </c>
      <c r="F203" s="566"/>
      <c r="G203" s="566"/>
      <c r="H203" s="78" t="s">
        <v>1381</v>
      </c>
      <c r="I203" s="79" t="str">
        <f t="shared" si="9"/>
        <v xml:space="preserve">- </v>
      </c>
      <c r="J203" s="80" t="s">
        <v>1381</v>
      </c>
    </row>
    <row r="204" spans="1:14" s="2" customFormat="1" ht="12">
      <c r="A204" s="1536">
        <f t="shared" si="8"/>
        <v>204</v>
      </c>
      <c r="B204" s="3"/>
      <c r="C204" s="3"/>
      <c r="D204" s="110" t="s">
        <v>79</v>
      </c>
      <c r="E204" s="576" t="s">
        <v>114</v>
      </c>
      <c r="F204" s="566"/>
      <c r="G204" s="566"/>
      <c r="H204" s="78">
        <v>-4550</v>
      </c>
      <c r="I204" s="79">
        <f t="shared" si="9"/>
        <v>2483</v>
      </c>
      <c r="J204" s="80">
        <v>-7033</v>
      </c>
    </row>
    <row r="205" spans="1:14" s="2" customFormat="1" ht="12">
      <c r="A205" s="1536">
        <f t="shared" si="8"/>
        <v>205</v>
      </c>
      <c r="B205" s="3"/>
      <c r="C205" s="3"/>
      <c r="D205" s="110" t="s">
        <v>79</v>
      </c>
      <c r="E205" s="576" t="s">
        <v>115</v>
      </c>
      <c r="F205" s="566"/>
      <c r="G205" s="566"/>
      <c r="H205" s="78">
        <v>-2296</v>
      </c>
      <c r="I205" s="79">
        <f t="shared" si="9"/>
        <v>-1720</v>
      </c>
      <c r="J205" s="80">
        <v>-576</v>
      </c>
    </row>
    <row r="206" spans="1:14" s="2" customFormat="1" ht="12">
      <c r="A206" s="1536">
        <f t="shared" si="8"/>
        <v>206</v>
      </c>
      <c r="B206" s="3"/>
      <c r="C206" s="3"/>
      <c r="D206" s="110" t="s">
        <v>79</v>
      </c>
      <c r="E206" s="576" t="s">
        <v>119</v>
      </c>
      <c r="F206" s="566"/>
      <c r="G206" s="566"/>
      <c r="H206" s="78" t="s">
        <v>1381</v>
      </c>
      <c r="I206" s="79" t="str">
        <f t="shared" si="9"/>
        <v xml:space="preserve">- </v>
      </c>
      <c r="J206" s="80" t="s">
        <v>1381</v>
      </c>
    </row>
    <row r="207" spans="1:14" s="2" customFormat="1" ht="12">
      <c r="A207" s="1536">
        <f t="shared" si="8"/>
        <v>207</v>
      </c>
      <c r="B207" s="3"/>
      <c r="C207" s="3"/>
      <c r="D207" s="110" t="s">
        <v>79</v>
      </c>
      <c r="E207" s="576" t="s">
        <v>116</v>
      </c>
      <c r="F207" s="566"/>
      <c r="G207" s="566"/>
      <c r="H207" s="78" t="s">
        <v>1381</v>
      </c>
      <c r="I207" s="79" t="str">
        <f t="shared" si="9"/>
        <v xml:space="preserve">- </v>
      </c>
      <c r="J207" s="80" t="s">
        <v>1381</v>
      </c>
    </row>
    <row r="208" spans="1:14" s="2" customFormat="1" ht="12">
      <c r="A208" s="1536">
        <f t="shared" si="8"/>
        <v>208</v>
      </c>
      <c r="B208" s="3"/>
      <c r="C208" s="3"/>
      <c r="D208" s="110" t="s">
        <v>79</v>
      </c>
      <c r="E208" s="576" t="s">
        <v>117</v>
      </c>
      <c r="F208" s="566"/>
      <c r="G208" s="566"/>
      <c r="H208" s="78" t="s">
        <v>1381</v>
      </c>
      <c r="I208" s="79" t="str">
        <f t="shared" si="9"/>
        <v xml:space="preserve">- </v>
      </c>
      <c r="J208" s="80" t="s">
        <v>1381</v>
      </c>
    </row>
    <row r="209" spans="1:14" s="2" customFormat="1" ht="12">
      <c r="A209" s="1536">
        <f t="shared" si="8"/>
        <v>209</v>
      </c>
      <c r="B209" s="3"/>
      <c r="C209" s="3"/>
      <c r="D209" s="110" t="s">
        <v>79</v>
      </c>
      <c r="E209" s="576" t="s">
        <v>118</v>
      </c>
      <c r="F209" s="566"/>
      <c r="G209" s="566"/>
      <c r="H209" s="78">
        <v>-527</v>
      </c>
      <c r="I209" s="79">
        <f t="shared" si="9"/>
        <v>249</v>
      </c>
      <c r="J209" s="80">
        <v>-776</v>
      </c>
    </row>
    <row r="210" spans="1:14" s="2" customFormat="1" ht="12">
      <c r="A210" s="1536">
        <f t="shared" si="8"/>
        <v>210</v>
      </c>
      <c r="B210" s="3"/>
      <c r="C210" s="3"/>
      <c r="D210" s="110" t="s">
        <v>79</v>
      </c>
      <c r="E210" s="576" t="s">
        <v>142</v>
      </c>
      <c r="F210" s="566"/>
      <c r="G210" s="566"/>
      <c r="H210" s="78">
        <v>18</v>
      </c>
      <c r="I210" s="79">
        <f t="shared" si="9"/>
        <v>4</v>
      </c>
      <c r="J210" s="80">
        <v>14</v>
      </c>
    </row>
    <row r="211" spans="1:14" s="2" customFormat="1" ht="12">
      <c r="A211" s="1536">
        <f t="shared" si="8"/>
        <v>211</v>
      </c>
      <c r="B211" s="3"/>
      <c r="C211" s="3"/>
      <c r="D211" s="110" t="s">
        <v>79</v>
      </c>
      <c r="E211" s="576" t="s">
        <v>143</v>
      </c>
      <c r="F211" s="566"/>
      <c r="G211" s="566"/>
      <c r="H211" s="78" t="s">
        <v>1381</v>
      </c>
      <c r="I211" s="79" t="str">
        <f t="shared" si="9"/>
        <v xml:space="preserve">- </v>
      </c>
      <c r="J211" s="80" t="s">
        <v>1381</v>
      </c>
    </row>
    <row r="212" spans="1:14" s="2" customFormat="1" ht="12">
      <c r="A212" s="1536">
        <f t="shared" si="8"/>
        <v>212</v>
      </c>
      <c r="B212" s="3"/>
      <c r="C212" s="3"/>
      <c r="D212" s="110" t="s">
        <v>79</v>
      </c>
      <c r="E212" s="576" t="s">
        <v>64</v>
      </c>
      <c r="F212" s="566"/>
      <c r="G212" s="566"/>
      <c r="H212" s="78" t="s">
        <v>1381</v>
      </c>
      <c r="I212" s="79" t="str">
        <f t="shared" si="9"/>
        <v xml:space="preserve">- </v>
      </c>
      <c r="J212" s="80" t="s">
        <v>1381</v>
      </c>
    </row>
    <row r="213" spans="1:14" s="2" customFormat="1" ht="12">
      <c r="A213" s="1536">
        <f t="shared" si="8"/>
        <v>213</v>
      </c>
      <c r="B213" s="3"/>
      <c r="C213" s="3"/>
      <c r="D213" s="110" t="s">
        <v>79</v>
      </c>
      <c r="E213" s="576" t="s">
        <v>144</v>
      </c>
      <c r="F213" s="566"/>
      <c r="G213" s="566"/>
      <c r="H213" s="78" t="s">
        <v>1381</v>
      </c>
      <c r="I213" s="79" t="str">
        <f t="shared" si="9"/>
        <v xml:space="preserve">- </v>
      </c>
      <c r="J213" s="80" t="s">
        <v>1381</v>
      </c>
    </row>
    <row r="214" spans="1:14" s="2" customFormat="1" ht="12">
      <c r="A214" s="1536">
        <f t="shared" si="8"/>
        <v>214</v>
      </c>
      <c r="B214" s="3"/>
      <c r="C214" s="3"/>
      <c r="D214" s="110" t="s">
        <v>79</v>
      </c>
      <c r="E214" s="576" t="s">
        <v>123</v>
      </c>
      <c r="F214" s="566"/>
      <c r="G214" s="566"/>
      <c r="H214" s="78" t="s">
        <v>1381</v>
      </c>
      <c r="I214" s="79" t="str">
        <f t="shared" si="9"/>
        <v xml:space="preserve">- </v>
      </c>
      <c r="J214" s="80" t="s">
        <v>1381</v>
      </c>
    </row>
    <row r="215" spans="1:14" s="2" customFormat="1" ht="12">
      <c r="A215" s="1536">
        <f t="shared" si="8"/>
        <v>215</v>
      </c>
      <c r="B215" s="3"/>
      <c r="C215" s="3"/>
      <c r="D215" s="110" t="s">
        <v>79</v>
      </c>
      <c r="E215" s="576" t="s">
        <v>125</v>
      </c>
      <c r="F215" s="566"/>
      <c r="G215" s="566"/>
      <c r="H215" s="78" t="s">
        <v>1381</v>
      </c>
      <c r="I215" s="79" t="str">
        <f t="shared" si="9"/>
        <v xml:space="preserve">- </v>
      </c>
      <c r="J215" s="80" t="s">
        <v>1381</v>
      </c>
    </row>
    <row r="216" spans="1:14" s="2" customFormat="1" ht="12">
      <c r="A216" s="1536">
        <f t="shared" si="8"/>
        <v>216</v>
      </c>
      <c r="B216" s="3"/>
      <c r="C216" s="3"/>
      <c r="D216" s="110" t="s">
        <v>79</v>
      </c>
      <c r="E216" s="576" t="s">
        <v>126</v>
      </c>
      <c r="F216" s="566"/>
      <c r="G216" s="566"/>
      <c r="H216" s="78" t="s">
        <v>1381</v>
      </c>
      <c r="I216" s="79" t="str">
        <f t="shared" si="9"/>
        <v xml:space="preserve">- </v>
      </c>
      <c r="J216" s="80" t="s">
        <v>1381</v>
      </c>
    </row>
    <row r="217" spans="1:14" s="2" customFormat="1" ht="12">
      <c r="A217" s="1536">
        <f t="shared" si="8"/>
        <v>217</v>
      </c>
      <c r="B217" s="3"/>
      <c r="C217" s="3"/>
      <c r="D217" s="110" t="s">
        <v>79</v>
      </c>
      <c r="E217" s="576" t="s">
        <v>145</v>
      </c>
      <c r="F217" s="566"/>
      <c r="G217" s="566"/>
      <c r="H217" s="102" t="s">
        <v>1381</v>
      </c>
      <c r="I217" s="103" t="str">
        <f t="shared" si="9"/>
        <v xml:space="preserve">- </v>
      </c>
      <c r="J217" s="104" t="s">
        <v>1381</v>
      </c>
    </row>
    <row r="218" spans="1:14" s="2" customFormat="1" ht="12.75" thickBot="1">
      <c r="A218" s="1536">
        <f t="shared" si="8"/>
        <v>218</v>
      </c>
      <c r="B218" s="3"/>
      <c r="C218" s="3"/>
      <c r="D218" s="110" t="s">
        <v>79</v>
      </c>
      <c r="E218" s="593" t="s">
        <v>146</v>
      </c>
      <c r="F218" s="567"/>
      <c r="G218" s="567"/>
      <c r="H218" s="98">
        <v>1745</v>
      </c>
      <c r="I218" s="88">
        <f t="shared" si="9"/>
        <v>545</v>
      </c>
      <c r="J218" s="89">
        <v>1200</v>
      </c>
    </row>
    <row r="219" spans="1:14" s="570" customFormat="1" ht="19.5" thickTop="1">
      <c r="A219" s="1536">
        <f t="shared" si="8"/>
        <v>219</v>
      </c>
      <c r="B219" s="3"/>
      <c r="C219" s="3"/>
      <c r="D219" s="3"/>
      <c r="E219" s="111"/>
      <c r="F219" s="2"/>
      <c r="G219" s="2"/>
      <c r="H219" s="83"/>
      <c r="I219" s="82"/>
      <c r="J219" s="83"/>
      <c r="K219" s="2"/>
      <c r="L219" s="2"/>
      <c r="M219" s="2"/>
      <c r="N219" s="2"/>
    </row>
    <row r="220" spans="1:14" s="2" customFormat="1" ht="19.5" thickBot="1">
      <c r="A220" s="1536">
        <f t="shared" si="8"/>
        <v>220</v>
      </c>
      <c r="B220" s="570"/>
      <c r="C220" s="570"/>
      <c r="D220" s="1069">
        <f>D198+1</f>
        <v>3</v>
      </c>
      <c r="E220" s="570" t="s">
        <v>147</v>
      </c>
      <c r="F220" s="570"/>
      <c r="G220" s="570"/>
      <c r="H220" s="570"/>
      <c r="I220" s="570"/>
      <c r="J220" s="571" t="s">
        <v>148</v>
      </c>
      <c r="K220" s="570"/>
      <c r="L220" s="570"/>
      <c r="M220" s="570"/>
      <c r="N220" s="570"/>
    </row>
    <row r="221" spans="1:14" s="2" customFormat="1" thickTop="1" thickBot="1">
      <c r="A221" s="1536">
        <f t="shared" si="8"/>
        <v>221</v>
      </c>
      <c r="B221" s="3"/>
      <c r="C221" s="3"/>
      <c r="D221" s="3"/>
      <c r="H221" s="672">
        <v>202203</v>
      </c>
      <c r="I221" s="1173"/>
      <c r="J221" s="514">
        <v>202103</v>
      </c>
    </row>
    <row r="222" spans="1:14" s="2" customFormat="1" ht="12.75" thickTop="1">
      <c r="A222" s="1536">
        <f t="shared" si="8"/>
        <v>222</v>
      </c>
      <c r="B222" s="3"/>
      <c r="C222" s="3"/>
      <c r="D222" s="3"/>
      <c r="E222" s="73"/>
      <c r="H222" s="1174" t="s">
        <v>1412</v>
      </c>
      <c r="I222" s="573" t="s">
        <v>84</v>
      </c>
      <c r="J222" s="509" t="s">
        <v>1415</v>
      </c>
    </row>
    <row r="223" spans="1:14" s="2" customFormat="1" ht="12">
      <c r="A223" s="1536">
        <f t="shared" si="8"/>
        <v>223</v>
      </c>
      <c r="B223" s="3"/>
      <c r="C223" s="3"/>
      <c r="D223" s="3"/>
      <c r="E223" s="73"/>
      <c r="F223" s="22"/>
      <c r="G223" s="1230"/>
      <c r="H223" s="674" t="s">
        <v>79</v>
      </c>
      <c r="I223" s="1235"/>
      <c r="J223" s="507" t="s">
        <v>79</v>
      </c>
    </row>
    <row r="224" spans="1:14" s="2" customFormat="1" ht="12">
      <c r="A224" s="1536">
        <f t="shared" si="8"/>
        <v>224</v>
      </c>
      <c r="B224" s="3"/>
      <c r="C224" s="3"/>
      <c r="D224" s="3"/>
      <c r="E224" s="574" t="s">
        <v>149</v>
      </c>
      <c r="F224" s="112"/>
      <c r="G224" s="112"/>
      <c r="H224" s="84">
        <v>76946</v>
      </c>
      <c r="I224" s="82">
        <f t="shared" ref="I224:I229" si="10">IF(SUM(H224)-SUM(J224)=0,"- ",SUM(H224)-SUM(J224))</f>
        <v>6935</v>
      </c>
      <c r="J224" s="77">
        <v>70011</v>
      </c>
    </row>
    <row r="225" spans="1:22" s="2" customFormat="1" ht="12">
      <c r="A225" s="1536">
        <f t="shared" si="8"/>
        <v>225</v>
      </c>
      <c r="B225" s="3"/>
      <c r="C225" s="3"/>
      <c r="D225" s="3"/>
      <c r="E225" s="576" t="s">
        <v>150</v>
      </c>
      <c r="F225" s="66"/>
      <c r="G225" s="66"/>
      <c r="H225" s="113">
        <v>19465</v>
      </c>
      <c r="I225" s="114">
        <f t="shared" si="10"/>
        <v>2041</v>
      </c>
      <c r="J225" s="115">
        <v>17424</v>
      </c>
    </row>
    <row r="226" spans="1:22" s="2" customFormat="1" ht="12">
      <c r="A226" s="1536">
        <f t="shared" si="8"/>
        <v>226</v>
      </c>
      <c r="B226" s="3"/>
      <c r="C226" s="3"/>
      <c r="D226" s="3"/>
      <c r="E226" s="575" t="s">
        <v>151</v>
      </c>
      <c r="F226" s="66"/>
      <c r="G226" s="66"/>
      <c r="H226" s="78">
        <v>78399</v>
      </c>
      <c r="I226" s="79">
        <f t="shared" si="10"/>
        <v>8012</v>
      </c>
      <c r="J226" s="80">
        <v>70387</v>
      </c>
    </row>
    <row r="227" spans="1:22" s="2" customFormat="1" ht="12">
      <c r="A227" s="1536">
        <f t="shared" si="8"/>
        <v>227</v>
      </c>
      <c r="B227" s="3"/>
      <c r="C227" s="3"/>
      <c r="D227" s="3"/>
      <c r="E227" s="576" t="s">
        <v>152</v>
      </c>
      <c r="F227" s="66"/>
      <c r="G227" s="66"/>
      <c r="H227" s="113">
        <v>19837</v>
      </c>
      <c r="I227" s="114">
        <f t="shared" si="10"/>
        <v>2315</v>
      </c>
      <c r="J227" s="115">
        <v>17522</v>
      </c>
    </row>
    <row r="228" spans="1:22" s="2" customFormat="1" ht="12">
      <c r="A228" s="1536">
        <f t="shared" si="8"/>
        <v>228</v>
      </c>
      <c r="B228" s="3"/>
      <c r="C228" s="3"/>
      <c r="D228" s="3"/>
      <c r="E228" s="575" t="s">
        <v>110</v>
      </c>
      <c r="F228" s="66"/>
      <c r="G228" s="66"/>
      <c r="H228" s="78">
        <v>75427</v>
      </c>
      <c r="I228" s="79">
        <f t="shared" si="10"/>
        <v>8656</v>
      </c>
      <c r="J228" s="80">
        <v>66771</v>
      </c>
    </row>
    <row r="229" spans="1:22" s="2" customFormat="1" ht="12">
      <c r="A229" s="1536">
        <f t="shared" si="8"/>
        <v>229</v>
      </c>
      <c r="B229" s="3"/>
      <c r="C229" s="3"/>
      <c r="D229" s="3"/>
      <c r="E229" s="593" t="s">
        <v>153</v>
      </c>
      <c r="F229" s="68"/>
      <c r="G229" s="68"/>
      <c r="H229" s="116">
        <v>19081</v>
      </c>
      <c r="I229" s="117">
        <f t="shared" si="10"/>
        <v>2463</v>
      </c>
      <c r="J229" s="118">
        <v>16618</v>
      </c>
      <c r="K229" s="44"/>
      <c r="L229" s="44"/>
    </row>
    <row r="230" spans="1:22" s="2" customFormat="1" ht="12">
      <c r="A230" s="1536">
        <f t="shared" si="8"/>
        <v>230</v>
      </c>
      <c r="B230" s="3"/>
      <c r="C230" s="3"/>
      <c r="D230" s="3"/>
      <c r="E230" s="594" t="s">
        <v>154</v>
      </c>
      <c r="F230" s="119"/>
      <c r="H230" s="44"/>
      <c r="I230" s="82"/>
      <c r="J230" s="82"/>
      <c r="K230" s="44"/>
      <c r="L230" s="44"/>
    </row>
    <row r="231" spans="1:22" s="124" customFormat="1" ht="15" thickBot="1">
      <c r="A231" s="1536">
        <f t="shared" si="8"/>
        <v>231</v>
      </c>
      <c r="B231" s="3"/>
      <c r="C231" s="3"/>
      <c r="D231" s="3"/>
      <c r="E231" s="595" t="s">
        <v>155</v>
      </c>
      <c r="F231" s="120"/>
      <c r="G231" s="120"/>
      <c r="H231" s="121">
        <v>3953</v>
      </c>
      <c r="I231" s="122">
        <f>IF(SUM(H231)-SUM(J231)=0,"- ",SUM(H231)-SUM(J231))</f>
        <v>-65</v>
      </c>
      <c r="J231" s="123">
        <v>4018</v>
      </c>
      <c r="K231" s="2"/>
      <c r="L231" s="2"/>
      <c r="M231" s="2"/>
      <c r="N231" s="2"/>
      <c r="O231" s="5"/>
      <c r="P231" s="5"/>
      <c r="Q231" s="5"/>
      <c r="R231" s="5"/>
      <c r="S231" s="5"/>
      <c r="T231" s="5"/>
      <c r="U231" s="5"/>
      <c r="V231" s="5"/>
    </row>
    <row r="232" spans="1:22" ht="19.5" thickTop="1">
      <c r="A232" s="1536">
        <f t="shared" si="8"/>
        <v>232</v>
      </c>
      <c r="D232" s="1069"/>
      <c r="E232" s="2"/>
      <c r="F232" s="2"/>
      <c r="G232" s="2"/>
      <c r="H232" s="2"/>
      <c r="I232" s="2"/>
      <c r="J232" s="2"/>
      <c r="O232" s="124"/>
      <c r="P232" s="124"/>
      <c r="Q232" s="124"/>
      <c r="R232" s="124"/>
      <c r="S232" s="124"/>
      <c r="T232" s="124"/>
      <c r="U232" s="124"/>
      <c r="V232" s="124"/>
    </row>
    <row r="233" spans="1:22" s="2" customFormat="1" ht="18.75">
      <c r="A233" s="1536">
        <f t="shared" si="8"/>
        <v>233</v>
      </c>
      <c r="B233" s="125"/>
      <c r="C233" s="125"/>
      <c r="D233" s="1069">
        <f>D220+1</f>
        <v>4</v>
      </c>
      <c r="E233" s="570" t="s">
        <v>156</v>
      </c>
      <c r="F233" s="5"/>
      <c r="G233" s="5"/>
      <c r="H233" s="5"/>
      <c r="I233" s="5"/>
      <c r="J233" s="5"/>
      <c r="K233" s="124"/>
      <c r="L233" s="124"/>
      <c r="M233" s="124"/>
      <c r="N233" s="124"/>
    </row>
    <row r="234" spans="1:22" s="2" customFormat="1" ht="15" thickBot="1">
      <c r="A234" s="1536">
        <f t="shared" si="8"/>
        <v>234</v>
      </c>
      <c r="B234" s="3"/>
      <c r="C234" s="3"/>
      <c r="D234" s="3"/>
      <c r="E234" s="596" t="s">
        <v>157</v>
      </c>
      <c r="F234" s="124"/>
      <c r="G234" s="124"/>
      <c r="H234" s="124"/>
      <c r="I234" s="124"/>
      <c r="J234" s="126" t="s">
        <v>158</v>
      </c>
    </row>
    <row r="235" spans="1:22" s="2" customFormat="1" thickTop="1" thickBot="1">
      <c r="A235" s="1536">
        <f t="shared" si="8"/>
        <v>235</v>
      </c>
      <c r="B235" s="3"/>
      <c r="C235" s="3"/>
      <c r="D235" s="3"/>
      <c r="H235" s="672">
        <v>202203</v>
      </c>
      <c r="I235" s="1173"/>
      <c r="J235" s="514">
        <v>202103</v>
      </c>
    </row>
    <row r="236" spans="1:22" s="2" customFormat="1" ht="12.75" thickTop="1">
      <c r="A236" s="1536">
        <f t="shared" si="8"/>
        <v>236</v>
      </c>
      <c r="B236" s="3"/>
      <c r="C236" s="3"/>
      <c r="D236" s="3"/>
      <c r="E236" s="73"/>
      <c r="H236" s="1174"/>
      <c r="I236" s="573" t="s">
        <v>84</v>
      </c>
      <c r="J236" s="509" t="s">
        <v>1415</v>
      </c>
    </row>
    <row r="237" spans="1:22" s="2" customFormat="1" ht="12">
      <c r="A237" s="1536">
        <f t="shared" si="8"/>
        <v>237</v>
      </c>
      <c r="B237" s="3"/>
      <c r="C237" s="3"/>
      <c r="D237" s="3"/>
      <c r="E237" s="73"/>
      <c r="F237" s="22"/>
      <c r="G237" s="1230"/>
      <c r="H237" s="1231" t="s">
        <v>79</v>
      </c>
      <c r="I237" s="604"/>
      <c r="J237" s="1228" t="s">
        <v>79</v>
      </c>
    </row>
    <row r="238" spans="1:22" s="2" customFormat="1" ht="12">
      <c r="A238" s="1536">
        <f t="shared" si="8"/>
        <v>238</v>
      </c>
      <c r="B238" s="3"/>
      <c r="C238" s="3"/>
      <c r="D238" s="3"/>
      <c r="E238" s="574" t="s">
        <v>159</v>
      </c>
      <c r="F238" s="597"/>
      <c r="G238" s="597"/>
      <c r="H238" s="127">
        <v>0.85</v>
      </c>
      <c r="I238" s="128">
        <f t="shared" ref="I238:I247" si="11">IF(SUM(H238)-SUM(J238)=0,"- ",SUM(H238)-SUM(J238))</f>
        <v>-0.10999999999999999</v>
      </c>
      <c r="J238" s="168">
        <v>0.96</v>
      </c>
    </row>
    <row r="239" spans="1:22" s="2" customFormat="1" ht="12">
      <c r="A239" s="1536">
        <f t="shared" si="8"/>
        <v>239</v>
      </c>
      <c r="B239" s="3"/>
      <c r="C239" s="3"/>
      <c r="D239" s="3"/>
      <c r="E239" s="576" t="s">
        <v>160</v>
      </c>
      <c r="F239" s="566"/>
      <c r="G239" s="566"/>
      <c r="H239" s="130">
        <v>0.9</v>
      </c>
      <c r="I239" s="131">
        <f t="shared" si="11"/>
        <v>-3.0000000000000027E-2</v>
      </c>
      <c r="J239" s="132">
        <v>0.93</v>
      </c>
    </row>
    <row r="240" spans="1:22" s="2" customFormat="1" ht="12">
      <c r="A240" s="1536">
        <f t="shared" si="8"/>
        <v>240</v>
      </c>
      <c r="B240" s="3"/>
      <c r="C240" s="3"/>
      <c r="D240" s="3"/>
      <c r="E240" s="576" t="s">
        <v>161</v>
      </c>
      <c r="F240" s="566"/>
      <c r="G240" s="566"/>
      <c r="H240" s="130">
        <v>1.52</v>
      </c>
      <c r="I240" s="131">
        <f t="shared" si="11"/>
        <v>-1.0000000000000009E-2</v>
      </c>
      <c r="J240" s="132">
        <v>1.53</v>
      </c>
    </row>
    <row r="241" spans="1:14" s="2" customFormat="1" ht="12">
      <c r="A241" s="1536">
        <f t="shared" si="8"/>
        <v>241</v>
      </c>
      <c r="B241" s="3"/>
      <c r="C241" s="3"/>
      <c r="D241" s="3"/>
      <c r="E241" s="575" t="s">
        <v>162</v>
      </c>
      <c r="F241" s="566"/>
      <c r="G241" s="566"/>
      <c r="H241" s="130">
        <v>0.55000000000000004</v>
      </c>
      <c r="I241" s="131">
        <f t="shared" si="11"/>
        <v>-6.9999999999999951E-2</v>
      </c>
      <c r="J241" s="132">
        <v>0.62</v>
      </c>
    </row>
    <row r="242" spans="1:14" s="2" customFormat="1" ht="12">
      <c r="A242" s="1536">
        <f t="shared" si="8"/>
        <v>242</v>
      </c>
      <c r="B242" s="3"/>
      <c r="C242" s="3"/>
      <c r="D242" s="3"/>
      <c r="E242" s="576" t="s">
        <v>163</v>
      </c>
      <c r="F242" s="566"/>
      <c r="G242" s="566"/>
      <c r="H242" s="130">
        <v>0.56999999999999995</v>
      </c>
      <c r="I242" s="131">
        <f t="shared" si="11"/>
        <v>-7.0000000000000062E-2</v>
      </c>
      <c r="J242" s="132">
        <v>0.64</v>
      </c>
    </row>
    <row r="243" spans="1:14" s="2" customFormat="1" ht="12">
      <c r="A243" s="1536">
        <f t="shared" si="8"/>
        <v>243</v>
      </c>
      <c r="B243" s="3"/>
      <c r="C243" s="3"/>
      <c r="D243" s="3"/>
      <c r="E243" s="579" t="s">
        <v>164</v>
      </c>
      <c r="F243" s="566"/>
      <c r="G243" s="566"/>
      <c r="H243" s="130">
        <v>0</v>
      </c>
      <c r="I243" s="131">
        <f t="shared" si="11"/>
        <v>-0.02</v>
      </c>
      <c r="J243" s="132">
        <v>0.02</v>
      </c>
    </row>
    <row r="244" spans="1:14" s="2" customFormat="1" ht="12">
      <c r="A244" s="1536">
        <f t="shared" si="8"/>
        <v>244</v>
      </c>
      <c r="B244" s="3"/>
      <c r="C244" s="3"/>
      <c r="D244" s="3"/>
      <c r="E244" s="579" t="s">
        <v>165</v>
      </c>
      <c r="F244" s="566"/>
      <c r="G244" s="566"/>
      <c r="H244" s="133">
        <v>0.56999999999999995</v>
      </c>
      <c r="I244" s="131">
        <f t="shared" si="11"/>
        <v>-5.0000000000000044E-2</v>
      </c>
      <c r="J244" s="134">
        <v>0.62</v>
      </c>
    </row>
    <row r="245" spans="1:14" s="2" customFormat="1" ht="12">
      <c r="A245" s="1536">
        <f t="shared" si="8"/>
        <v>245</v>
      </c>
      <c r="B245" s="3"/>
      <c r="C245" s="3"/>
      <c r="D245" s="3"/>
      <c r="E245" s="576" t="s">
        <v>166</v>
      </c>
      <c r="F245" s="566"/>
      <c r="G245" s="566"/>
      <c r="H245" s="133" t="s">
        <v>1381</v>
      </c>
      <c r="I245" s="131" t="str">
        <f t="shared" si="11"/>
        <v xml:space="preserve">- </v>
      </c>
      <c r="J245" s="134" t="s">
        <v>1381</v>
      </c>
    </row>
    <row r="246" spans="1:14" s="2" customFormat="1" ht="12">
      <c r="A246" s="1536">
        <f t="shared" si="8"/>
        <v>246</v>
      </c>
      <c r="B246" s="3"/>
      <c r="C246" s="3"/>
      <c r="D246" s="3"/>
      <c r="E246" s="575" t="s">
        <v>167</v>
      </c>
      <c r="F246" s="566"/>
      <c r="G246" s="566"/>
      <c r="H246" s="133">
        <v>0.3</v>
      </c>
      <c r="I246" s="131">
        <f t="shared" si="11"/>
        <v>-4.0000000000000036E-2</v>
      </c>
      <c r="J246" s="134">
        <v>0.34</v>
      </c>
    </row>
    <row r="247" spans="1:14" ht="14.25" thickBot="1">
      <c r="A247" s="1536">
        <f t="shared" si="8"/>
        <v>247</v>
      </c>
      <c r="D247" s="3"/>
      <c r="E247" s="598" t="s">
        <v>168</v>
      </c>
      <c r="F247" s="567"/>
      <c r="G247" s="567"/>
      <c r="H247" s="135">
        <v>0.33000000000000007</v>
      </c>
      <c r="I247" s="136">
        <f t="shared" si="11"/>
        <v>4.0000000000000036E-2</v>
      </c>
      <c r="J247" s="137">
        <v>0.29000000000000004</v>
      </c>
      <c r="K247" s="2"/>
      <c r="L247" s="2"/>
      <c r="M247" s="2"/>
      <c r="N247" s="2"/>
    </row>
    <row r="248" spans="1:14" s="2" customFormat="1" ht="14.25" thickTop="1">
      <c r="A248" s="1536">
        <f t="shared" si="8"/>
        <v>248</v>
      </c>
      <c r="B248" s="3"/>
      <c r="C248" s="3"/>
      <c r="D248" s="1065"/>
      <c r="K248" s="5"/>
      <c r="L248" s="5"/>
      <c r="M248" s="5"/>
      <c r="N248" s="5"/>
    </row>
    <row r="249" spans="1:14" s="2" customFormat="1" ht="15" thickBot="1">
      <c r="A249" s="1536">
        <f t="shared" si="8"/>
        <v>249</v>
      </c>
      <c r="B249" s="3"/>
      <c r="C249" s="3"/>
      <c r="D249" s="3"/>
      <c r="E249" s="596" t="s">
        <v>169</v>
      </c>
      <c r="F249" s="124"/>
      <c r="G249" s="124"/>
      <c r="H249" s="124"/>
      <c r="I249" s="124"/>
      <c r="J249" s="126" t="s">
        <v>158</v>
      </c>
    </row>
    <row r="250" spans="1:14" s="2" customFormat="1" thickTop="1" thickBot="1">
      <c r="A250" s="1536">
        <f t="shared" si="8"/>
        <v>250</v>
      </c>
      <c r="B250" s="3"/>
      <c r="C250" s="3"/>
      <c r="D250" s="3"/>
      <c r="H250" s="672">
        <v>202203</v>
      </c>
      <c r="I250" s="1173"/>
      <c r="J250" s="514">
        <v>202103</v>
      </c>
    </row>
    <row r="251" spans="1:14" s="2" customFormat="1" ht="12.75" thickTop="1">
      <c r="A251" s="1536">
        <f t="shared" si="8"/>
        <v>251</v>
      </c>
      <c r="B251" s="3"/>
      <c r="C251" s="3"/>
      <c r="D251" s="3"/>
      <c r="E251" s="73"/>
      <c r="H251" s="1174" t="s">
        <v>1412</v>
      </c>
      <c r="I251" s="573" t="s">
        <v>84</v>
      </c>
      <c r="J251" s="509" t="s">
        <v>1415</v>
      </c>
    </row>
    <row r="252" spans="1:14" s="2" customFormat="1" ht="12">
      <c r="A252" s="1536">
        <f t="shared" si="8"/>
        <v>252</v>
      </c>
      <c r="B252" s="3"/>
      <c r="C252" s="3"/>
      <c r="D252" s="3"/>
      <c r="E252" s="73"/>
      <c r="F252" s="22"/>
      <c r="G252" s="1230"/>
      <c r="H252" s="1231" t="s">
        <v>79</v>
      </c>
      <c r="I252" s="494"/>
      <c r="J252" s="507" t="s">
        <v>79</v>
      </c>
    </row>
    <row r="253" spans="1:14" s="2" customFormat="1" ht="12">
      <c r="A253" s="1536">
        <f t="shared" si="8"/>
        <v>253</v>
      </c>
      <c r="B253" s="3"/>
      <c r="C253" s="3"/>
      <c r="D253" s="3"/>
      <c r="E253" s="574" t="s">
        <v>159</v>
      </c>
      <c r="F253" s="112"/>
      <c r="G253" s="112"/>
      <c r="H253" s="127">
        <v>0.79</v>
      </c>
      <c r="I253" s="179">
        <f t="shared" ref="I253:I262" si="12">IF(SUM(H253)-SUM(J253)=0,"- ",SUM(H253)-SUM(J253))</f>
        <v>-9.9999999999999978E-2</v>
      </c>
      <c r="J253" s="129">
        <v>0.89</v>
      </c>
    </row>
    <row r="254" spans="1:14" s="2" customFormat="1" ht="12">
      <c r="A254" s="1536">
        <f t="shared" si="8"/>
        <v>254</v>
      </c>
      <c r="B254" s="3"/>
      <c r="C254" s="3"/>
      <c r="D254" s="3"/>
      <c r="E254" s="576" t="s">
        <v>160</v>
      </c>
      <c r="F254" s="66"/>
      <c r="G254" s="66"/>
      <c r="H254" s="130">
        <v>0.89</v>
      </c>
      <c r="I254" s="131">
        <f t="shared" si="12"/>
        <v>-3.0000000000000027E-2</v>
      </c>
      <c r="J254" s="132">
        <v>0.92</v>
      </c>
    </row>
    <row r="255" spans="1:14" s="2" customFormat="1" ht="12">
      <c r="A255" s="1536">
        <f t="shared" si="8"/>
        <v>255</v>
      </c>
      <c r="B255" s="3"/>
      <c r="C255" s="3"/>
      <c r="D255" s="3"/>
      <c r="E255" s="576" t="s">
        <v>161</v>
      </c>
      <c r="F255" s="66"/>
      <c r="G255" s="66"/>
      <c r="H255" s="130">
        <v>1.32</v>
      </c>
      <c r="I255" s="131">
        <f t="shared" si="12"/>
        <v>-3.0000000000000027E-2</v>
      </c>
      <c r="J255" s="132">
        <v>1.35</v>
      </c>
    </row>
    <row r="256" spans="1:14" s="2" customFormat="1" ht="12">
      <c r="A256" s="1536">
        <f t="shared" si="8"/>
        <v>256</v>
      </c>
      <c r="B256" s="3"/>
      <c r="C256" s="3"/>
      <c r="D256" s="3"/>
      <c r="E256" s="575" t="s">
        <v>162</v>
      </c>
      <c r="F256" s="66"/>
      <c r="G256" s="66"/>
      <c r="H256" s="130">
        <v>0.5</v>
      </c>
      <c r="I256" s="131">
        <f t="shared" si="12"/>
        <v>-6.0000000000000053E-2</v>
      </c>
      <c r="J256" s="132">
        <v>0.56000000000000005</v>
      </c>
    </row>
    <row r="257" spans="1:14" s="2" customFormat="1" ht="12">
      <c r="A257" s="1536">
        <f t="shared" si="8"/>
        <v>257</v>
      </c>
      <c r="B257" s="3"/>
      <c r="C257" s="3"/>
      <c r="D257" s="3"/>
      <c r="E257" s="576" t="s">
        <v>163</v>
      </c>
      <c r="F257" s="66"/>
      <c r="G257" s="66"/>
      <c r="H257" s="130">
        <v>0.56999999999999995</v>
      </c>
      <c r="I257" s="131">
        <f t="shared" si="12"/>
        <v>-4.0000000000000036E-2</v>
      </c>
      <c r="J257" s="132">
        <v>0.61</v>
      </c>
    </row>
    <row r="258" spans="1:14" s="2" customFormat="1" ht="12">
      <c r="A258" s="1536">
        <f t="shared" si="8"/>
        <v>258</v>
      </c>
      <c r="B258" s="3"/>
      <c r="C258" s="3"/>
      <c r="D258" s="3"/>
      <c r="E258" s="579" t="s">
        <v>164</v>
      </c>
      <c r="F258" s="66"/>
      <c r="G258" s="66"/>
      <c r="H258" s="130">
        <v>0</v>
      </c>
      <c r="I258" s="131" t="str">
        <f t="shared" si="12"/>
        <v xml:space="preserve">- </v>
      </c>
      <c r="J258" s="132">
        <v>0</v>
      </c>
    </row>
    <row r="259" spans="1:14" s="2" customFormat="1" ht="12">
      <c r="A259" s="1536">
        <f t="shared" ref="A259:A322" si="13">A258+1</f>
        <v>259</v>
      </c>
      <c r="B259" s="3"/>
      <c r="C259" s="3"/>
      <c r="D259" s="3"/>
      <c r="E259" s="579" t="s">
        <v>165</v>
      </c>
      <c r="F259" s="66"/>
      <c r="G259" s="66"/>
      <c r="H259" s="133">
        <v>0.56999999999999995</v>
      </c>
      <c r="I259" s="131">
        <f t="shared" si="12"/>
        <v>-4.0000000000000036E-2</v>
      </c>
      <c r="J259" s="134">
        <v>0.61</v>
      </c>
    </row>
    <row r="260" spans="1:14" s="2" customFormat="1" ht="12">
      <c r="A260" s="1536">
        <f t="shared" si="13"/>
        <v>260</v>
      </c>
      <c r="B260" s="3"/>
      <c r="C260" s="3"/>
      <c r="D260" s="3"/>
      <c r="E260" s="576" t="s">
        <v>166</v>
      </c>
      <c r="F260" s="66"/>
      <c r="G260" s="66"/>
      <c r="H260" s="133" t="s">
        <v>1381</v>
      </c>
      <c r="I260" s="131" t="str">
        <f t="shared" si="12"/>
        <v xml:space="preserve">- </v>
      </c>
      <c r="J260" s="134" t="s">
        <v>1381</v>
      </c>
    </row>
    <row r="261" spans="1:14" s="2" customFormat="1" ht="12">
      <c r="A261" s="1536">
        <f t="shared" si="13"/>
        <v>261</v>
      </c>
      <c r="B261" s="3"/>
      <c r="C261" s="3"/>
      <c r="D261" s="3"/>
      <c r="E261" s="575" t="s">
        <v>167</v>
      </c>
      <c r="F261" s="66"/>
      <c r="G261" s="66"/>
      <c r="H261" s="133">
        <v>0.28999999999999998</v>
      </c>
      <c r="I261" s="131">
        <f t="shared" si="12"/>
        <v>-4.0000000000000036E-2</v>
      </c>
      <c r="J261" s="134">
        <v>0.33</v>
      </c>
    </row>
    <row r="262" spans="1:14" ht="14.25" thickBot="1">
      <c r="A262" s="1536">
        <f t="shared" si="13"/>
        <v>262</v>
      </c>
      <c r="D262" s="3"/>
      <c r="E262" s="598" t="s">
        <v>168</v>
      </c>
      <c r="F262" s="68"/>
      <c r="G262" s="68"/>
      <c r="H262" s="135">
        <v>0.32000000000000006</v>
      </c>
      <c r="I262" s="136">
        <f t="shared" si="12"/>
        <v>1.0000000000000009E-2</v>
      </c>
      <c r="J262" s="137">
        <v>0.31000000000000005</v>
      </c>
      <c r="K262" s="2"/>
      <c r="L262" s="2"/>
      <c r="M262" s="2"/>
      <c r="N262" s="2"/>
    </row>
    <row r="263" spans="1:14" s="2" customFormat="1" ht="19.5" thickTop="1">
      <c r="A263" s="1536">
        <f t="shared" si="13"/>
        <v>263</v>
      </c>
      <c r="B263" s="3"/>
      <c r="C263" s="3"/>
      <c r="D263" s="1069"/>
      <c r="K263" s="5"/>
      <c r="L263" s="5"/>
      <c r="M263" s="5"/>
      <c r="N263" s="5"/>
    </row>
    <row r="264" spans="1:14" s="2" customFormat="1" ht="19.5" thickBot="1">
      <c r="A264" s="1536">
        <f t="shared" si="13"/>
        <v>264</v>
      </c>
      <c r="B264" s="3"/>
      <c r="C264" s="3"/>
      <c r="D264" s="1069">
        <f>D233+1</f>
        <v>5</v>
      </c>
      <c r="E264" s="570" t="s">
        <v>170</v>
      </c>
      <c r="F264" s="5"/>
      <c r="G264" s="5"/>
      <c r="H264" s="5"/>
      <c r="I264" s="5"/>
      <c r="J264" s="571" t="s">
        <v>52</v>
      </c>
    </row>
    <row r="265" spans="1:14" s="2" customFormat="1" thickTop="1" thickBot="1">
      <c r="A265" s="1536">
        <f t="shared" si="13"/>
        <v>265</v>
      </c>
      <c r="B265" s="3"/>
      <c r="C265" s="3"/>
      <c r="D265" s="3"/>
      <c r="E265" s="73"/>
      <c r="H265" s="672">
        <v>202203</v>
      </c>
      <c r="I265" s="1173"/>
      <c r="J265" s="514">
        <v>202103</v>
      </c>
    </row>
    <row r="266" spans="1:14" s="2" customFormat="1" ht="12.75" thickTop="1">
      <c r="A266" s="1536">
        <f t="shared" si="13"/>
        <v>266</v>
      </c>
      <c r="B266" s="3"/>
      <c r="C266" s="3"/>
      <c r="D266" s="3"/>
      <c r="E266" s="73"/>
      <c r="H266" s="1174" t="s">
        <v>1412</v>
      </c>
      <c r="I266" s="573" t="s">
        <v>84</v>
      </c>
      <c r="J266" s="509" t="s">
        <v>1415</v>
      </c>
    </row>
    <row r="267" spans="1:14" s="2" customFormat="1" ht="12">
      <c r="A267" s="1536">
        <f t="shared" si="13"/>
        <v>267</v>
      </c>
      <c r="B267" s="3"/>
      <c r="C267" s="3"/>
      <c r="D267" s="3"/>
      <c r="E267" s="73"/>
      <c r="H267" s="674" t="s">
        <v>79</v>
      </c>
      <c r="I267" s="494"/>
      <c r="J267" s="507" t="s">
        <v>79</v>
      </c>
    </row>
    <row r="268" spans="1:14" s="2" customFormat="1" ht="12">
      <c r="A268" s="1536">
        <f t="shared" si="13"/>
        <v>268</v>
      </c>
      <c r="B268" s="3"/>
      <c r="C268" s="3"/>
      <c r="D268" s="3"/>
      <c r="E268" s="574" t="s">
        <v>171</v>
      </c>
      <c r="F268" s="138"/>
      <c r="G268" s="139"/>
      <c r="H268" s="84">
        <v>-1453</v>
      </c>
      <c r="I268" s="85">
        <f t="shared" ref="I268:I281" si="14">IF(SUM(H268)-SUM(J268)=0,"- ",SUM(H268)-SUM(J268))</f>
        <v>-1076</v>
      </c>
      <c r="J268" s="86">
        <v>-377</v>
      </c>
    </row>
    <row r="269" spans="1:14" s="2" customFormat="1" ht="12">
      <c r="A269" s="1536">
        <f t="shared" si="13"/>
        <v>269</v>
      </c>
      <c r="B269" s="3"/>
      <c r="C269" s="3"/>
      <c r="D269" s="3"/>
      <c r="E269" s="576" t="s">
        <v>172</v>
      </c>
      <c r="F269" s="66"/>
      <c r="G269" s="66"/>
      <c r="H269" s="78">
        <v>1648</v>
      </c>
      <c r="I269" s="79">
        <f t="shared" si="14"/>
        <v>-481</v>
      </c>
      <c r="J269" s="80">
        <v>2129</v>
      </c>
    </row>
    <row r="270" spans="1:14" s="2" customFormat="1" ht="12">
      <c r="A270" s="1536">
        <f t="shared" si="13"/>
        <v>270</v>
      </c>
      <c r="B270" s="3"/>
      <c r="C270" s="3"/>
      <c r="D270" s="3"/>
      <c r="E270" s="576" t="s">
        <v>173</v>
      </c>
      <c r="F270" s="66"/>
      <c r="G270" s="66"/>
      <c r="H270" s="78" t="s">
        <v>1381</v>
      </c>
      <c r="I270" s="79" t="str">
        <f t="shared" si="14"/>
        <v xml:space="preserve">- </v>
      </c>
      <c r="J270" s="80" t="s">
        <v>1381</v>
      </c>
    </row>
    <row r="271" spans="1:14" s="2" customFormat="1" ht="12">
      <c r="A271" s="1536">
        <f t="shared" si="13"/>
        <v>271</v>
      </c>
      <c r="B271" s="3"/>
      <c r="C271" s="3"/>
      <c r="D271" s="3"/>
      <c r="E271" s="576" t="s">
        <v>174</v>
      </c>
      <c r="F271" s="66"/>
      <c r="G271" s="66"/>
      <c r="H271" s="78">
        <v>-3092</v>
      </c>
      <c r="I271" s="79">
        <f t="shared" si="14"/>
        <v>-648</v>
      </c>
      <c r="J271" s="80">
        <v>-2444</v>
      </c>
    </row>
    <row r="272" spans="1:14" s="2" customFormat="1" ht="12">
      <c r="A272" s="1536">
        <f t="shared" si="13"/>
        <v>272</v>
      </c>
      <c r="B272" s="3"/>
      <c r="C272" s="3"/>
      <c r="D272" s="3"/>
      <c r="E272" s="576" t="s">
        <v>175</v>
      </c>
      <c r="F272" s="66"/>
      <c r="G272" s="66"/>
      <c r="H272" s="78" t="s">
        <v>1381</v>
      </c>
      <c r="I272" s="79" t="str">
        <f t="shared" si="14"/>
        <v xml:space="preserve">- </v>
      </c>
      <c r="J272" s="80" t="s">
        <v>1381</v>
      </c>
    </row>
    <row r="273" spans="1:14" s="2" customFormat="1" ht="12">
      <c r="A273" s="1536">
        <f t="shared" si="13"/>
        <v>273</v>
      </c>
      <c r="B273" s="3"/>
      <c r="C273" s="3"/>
      <c r="D273" s="3"/>
      <c r="E273" s="576" t="s">
        <v>176</v>
      </c>
      <c r="F273" s="66"/>
      <c r="G273" s="66"/>
      <c r="H273" s="78">
        <v>-8</v>
      </c>
      <c r="I273" s="79">
        <f t="shared" si="14"/>
        <v>53</v>
      </c>
      <c r="J273" s="80">
        <v>-61</v>
      </c>
    </row>
    <row r="274" spans="1:14" s="2" customFormat="1" ht="12">
      <c r="A274" s="1536">
        <f t="shared" si="13"/>
        <v>274</v>
      </c>
      <c r="B274" s="3"/>
      <c r="C274" s="3"/>
      <c r="D274" s="3"/>
      <c r="E274" s="576" t="s">
        <v>116</v>
      </c>
      <c r="F274" s="66"/>
      <c r="G274" s="66"/>
      <c r="H274" s="78" t="s">
        <v>1381</v>
      </c>
      <c r="I274" s="79" t="str">
        <f t="shared" si="14"/>
        <v xml:space="preserve">- </v>
      </c>
      <c r="J274" s="80" t="s">
        <v>1381</v>
      </c>
    </row>
    <row r="275" spans="1:14" s="2" customFormat="1" ht="12">
      <c r="A275" s="1536">
        <f t="shared" si="13"/>
        <v>275</v>
      </c>
      <c r="B275" s="3"/>
      <c r="C275" s="3"/>
      <c r="D275" s="3"/>
      <c r="E275" s="583" t="s">
        <v>177</v>
      </c>
      <c r="F275" s="105"/>
      <c r="G275" s="105"/>
      <c r="H275" s="90" t="s">
        <v>1381</v>
      </c>
      <c r="I275" s="91" t="str">
        <f t="shared" si="14"/>
        <v xml:space="preserve">- </v>
      </c>
      <c r="J275" s="92" t="s">
        <v>1381</v>
      </c>
    </row>
    <row r="276" spans="1:14" s="2" customFormat="1" ht="12">
      <c r="A276" s="1536">
        <f t="shared" si="13"/>
        <v>276</v>
      </c>
      <c r="B276" s="3"/>
      <c r="C276" s="3"/>
      <c r="D276" s="3"/>
      <c r="E276" s="574" t="s">
        <v>178</v>
      </c>
      <c r="F276" s="64"/>
      <c r="G276" s="64"/>
      <c r="H276" s="84">
        <v>2711</v>
      </c>
      <c r="I276" s="85">
        <f t="shared" si="14"/>
        <v>-3108</v>
      </c>
      <c r="J276" s="86">
        <v>5819</v>
      </c>
    </row>
    <row r="277" spans="1:14" s="2" customFormat="1" ht="12">
      <c r="A277" s="1536">
        <f t="shared" si="13"/>
        <v>277</v>
      </c>
      <c r="B277" s="3"/>
      <c r="C277" s="3"/>
      <c r="D277" s="3"/>
      <c r="E277" s="576" t="s">
        <v>172</v>
      </c>
      <c r="F277" s="66"/>
      <c r="G277" s="66"/>
      <c r="H277" s="78">
        <v>6021</v>
      </c>
      <c r="I277" s="79">
        <f t="shared" si="14"/>
        <v>-414</v>
      </c>
      <c r="J277" s="80">
        <v>6435</v>
      </c>
    </row>
    <row r="278" spans="1:14" s="2" customFormat="1" ht="12">
      <c r="A278" s="1536">
        <f t="shared" si="13"/>
        <v>278</v>
      </c>
      <c r="B278" s="3"/>
      <c r="C278" s="3"/>
      <c r="D278" s="3"/>
      <c r="E278" s="576" t="s">
        <v>174</v>
      </c>
      <c r="F278" s="66"/>
      <c r="G278" s="66"/>
      <c r="H278" s="78">
        <v>-212</v>
      </c>
      <c r="I278" s="79">
        <f t="shared" si="14"/>
        <v>-98</v>
      </c>
      <c r="J278" s="80">
        <v>-114</v>
      </c>
    </row>
    <row r="279" spans="1:14" s="2" customFormat="1" ht="12">
      <c r="A279" s="1536">
        <f t="shared" si="13"/>
        <v>279</v>
      </c>
      <c r="B279" s="3"/>
      <c r="C279" s="3"/>
      <c r="D279" s="3"/>
      <c r="E279" s="576" t="s">
        <v>176</v>
      </c>
      <c r="F279" s="66"/>
      <c r="G279" s="66"/>
      <c r="H279" s="78">
        <v>-3098</v>
      </c>
      <c r="I279" s="79">
        <f t="shared" si="14"/>
        <v>-2597</v>
      </c>
      <c r="J279" s="80">
        <v>-501</v>
      </c>
    </row>
    <row r="280" spans="1:14" s="2" customFormat="1" ht="12">
      <c r="A280" s="1536">
        <f t="shared" si="13"/>
        <v>280</v>
      </c>
      <c r="B280" s="3"/>
      <c r="C280" s="3"/>
      <c r="D280" s="3"/>
      <c r="E280" s="576" t="s">
        <v>116</v>
      </c>
      <c r="F280" s="66"/>
      <c r="G280" s="66"/>
      <c r="H280" s="78" t="s">
        <v>1381</v>
      </c>
      <c r="I280" s="79" t="str">
        <f t="shared" si="14"/>
        <v xml:space="preserve">- </v>
      </c>
      <c r="J280" s="80" t="s">
        <v>1381</v>
      </c>
    </row>
    <row r="281" spans="1:14" s="2" customFormat="1" ht="12">
      <c r="A281" s="1536">
        <f t="shared" si="13"/>
        <v>281</v>
      </c>
      <c r="B281" s="3"/>
      <c r="C281" s="3"/>
      <c r="D281" s="3"/>
      <c r="E281" s="593" t="s">
        <v>177</v>
      </c>
      <c r="F281" s="68"/>
      <c r="G281" s="68"/>
      <c r="H281" s="87" t="s">
        <v>1381</v>
      </c>
      <c r="I281" s="88" t="str">
        <f t="shared" si="14"/>
        <v xml:space="preserve">- </v>
      </c>
      <c r="J281" s="89" t="s">
        <v>1381</v>
      </c>
    </row>
    <row r="282" spans="1:14" s="2" customFormat="1" ht="12">
      <c r="A282" s="1536">
        <f t="shared" si="13"/>
        <v>282</v>
      </c>
      <c r="B282" s="3"/>
      <c r="C282" s="3"/>
      <c r="D282" s="3"/>
      <c r="E282" s="600" t="s">
        <v>27</v>
      </c>
      <c r="F282" s="60"/>
      <c r="G282" s="60"/>
      <c r="H282" s="140">
        <f>IF(SUM(H268)+SUM(H276)=0,"- ",SUM(H268)+SUM(H276))</f>
        <v>1258</v>
      </c>
      <c r="I282" s="76">
        <f>IF(SUM(I268)+SUM(I276)=0,"- ",SUM(I268)+SUM(I276))</f>
        <v>-4184</v>
      </c>
      <c r="J282" s="77">
        <f>IF(SUM(J268)+SUM(J276)=0,"- ",SUM(J268)+SUM(J276))</f>
        <v>5442</v>
      </c>
    </row>
    <row r="283" spans="1:14" s="2" customFormat="1" ht="12">
      <c r="A283" s="1536">
        <f t="shared" si="13"/>
        <v>283</v>
      </c>
      <c r="B283" s="3"/>
      <c r="C283" s="3"/>
      <c r="D283" s="3"/>
      <c r="E283" s="600"/>
      <c r="F283" s="60"/>
      <c r="G283" s="60"/>
      <c r="H283" s="83"/>
      <c r="I283" s="76"/>
      <c r="J283" s="77"/>
    </row>
    <row r="284" spans="1:14">
      <c r="A284" s="1536">
        <f t="shared" si="13"/>
        <v>284</v>
      </c>
      <c r="D284" s="3"/>
      <c r="E284" s="601" t="s">
        <v>130</v>
      </c>
      <c r="F284" s="120"/>
      <c r="G284" s="120"/>
      <c r="H284" s="140">
        <v>189</v>
      </c>
      <c r="I284" s="122">
        <f>IF(SUM(H284)-SUM(J284)=0,"- ",SUM(H284)-SUM(J284))</f>
        <v>16</v>
      </c>
      <c r="J284" s="123">
        <v>173</v>
      </c>
      <c r="K284" s="2"/>
      <c r="L284" s="2"/>
      <c r="M284" s="2"/>
      <c r="N284" s="2"/>
    </row>
    <row r="285" spans="1:14" s="2" customFormat="1" ht="12.75" thickBot="1">
      <c r="A285" s="1536">
        <f t="shared" si="13"/>
        <v>285</v>
      </c>
      <c r="B285" s="3"/>
      <c r="C285" s="3"/>
      <c r="D285" s="3"/>
      <c r="E285" s="601" t="s">
        <v>179</v>
      </c>
      <c r="F285" s="120"/>
      <c r="G285" s="120"/>
      <c r="H285" s="121">
        <f>IF(SUM(H273)+SUM(H279)=0,"- ",SUM(H273)+SUM(H279))</f>
        <v>-3106</v>
      </c>
      <c r="I285" s="122">
        <f>IF(SUM(H285)-SUM(J285)=0,"- ",SUM(H285)-SUM(J285))</f>
        <v>-2544</v>
      </c>
      <c r="J285" s="123">
        <f>IF(SUM(J273)+SUM(J279)=0,"- ",SUM(J273)+SUM(J279))</f>
        <v>-562</v>
      </c>
    </row>
    <row r="286" spans="1:14" s="2" customFormat="1" ht="19.5" thickTop="1">
      <c r="A286" s="1536">
        <f t="shared" si="13"/>
        <v>286</v>
      </c>
      <c r="B286" s="3"/>
      <c r="C286" s="3"/>
      <c r="D286" s="1069"/>
      <c r="L286" s="5"/>
      <c r="M286" s="5"/>
      <c r="N286" s="5"/>
    </row>
    <row r="287" spans="1:14" s="2" customFormat="1" ht="19.5" thickBot="1">
      <c r="A287" s="1536">
        <f t="shared" si="13"/>
        <v>287</v>
      </c>
      <c r="B287" s="3"/>
      <c r="C287" s="3"/>
      <c r="D287" s="1069">
        <f>D264+1</f>
        <v>6</v>
      </c>
      <c r="E287" s="570" t="s">
        <v>180</v>
      </c>
      <c r="F287" s="5"/>
      <c r="G287" s="5"/>
      <c r="H287" s="5"/>
      <c r="I287" s="5"/>
      <c r="J287" s="5"/>
      <c r="K287" s="571" t="s">
        <v>52</v>
      </c>
    </row>
    <row r="288" spans="1:14" s="2" customFormat="1" ht="12.75" thickTop="1">
      <c r="A288" s="1536">
        <f t="shared" si="13"/>
        <v>288</v>
      </c>
      <c r="B288" s="3"/>
      <c r="C288" s="3"/>
      <c r="D288" s="3"/>
      <c r="H288" s="1175">
        <v>202203</v>
      </c>
      <c r="I288" s="1176"/>
      <c r="J288" s="1176"/>
      <c r="K288" s="1177"/>
    </row>
    <row r="289" spans="1:11" s="2" customFormat="1" ht="12">
      <c r="A289" s="1536">
        <f t="shared" si="13"/>
        <v>289</v>
      </c>
      <c r="B289" s="3"/>
      <c r="C289" s="3"/>
      <c r="D289" s="3"/>
      <c r="E289" s="73"/>
      <c r="H289" s="1178" t="s">
        <v>1412</v>
      </c>
      <c r="I289" s="1179"/>
      <c r="J289" s="1179"/>
      <c r="K289" s="1180"/>
    </row>
    <row r="290" spans="1:11" s="2" customFormat="1" ht="12">
      <c r="A290" s="1536">
        <f t="shared" si="13"/>
        <v>290</v>
      </c>
      <c r="B290" s="3"/>
      <c r="C290" s="3"/>
      <c r="D290" s="3"/>
      <c r="E290" s="73"/>
      <c r="H290" s="1575" t="s">
        <v>181</v>
      </c>
      <c r="I290" s="1181"/>
      <c r="J290" s="1581" t="s">
        <v>182</v>
      </c>
      <c r="K290" s="1577" t="s">
        <v>183</v>
      </c>
    </row>
    <row r="291" spans="1:11" s="2" customFormat="1" ht="12">
      <c r="A291" s="1536">
        <f t="shared" si="13"/>
        <v>291</v>
      </c>
      <c r="B291" s="3"/>
      <c r="C291" s="3"/>
      <c r="D291" s="3"/>
      <c r="E291" s="73"/>
      <c r="F291" s="22"/>
      <c r="G291" s="22"/>
      <c r="H291" s="1576"/>
      <c r="I291" s="1182" t="s">
        <v>184</v>
      </c>
      <c r="J291" s="1582"/>
      <c r="K291" s="1578"/>
    </row>
    <row r="292" spans="1:11" s="2" customFormat="1" ht="12">
      <c r="A292" s="1536">
        <f t="shared" si="13"/>
        <v>292</v>
      </c>
      <c r="B292" s="3"/>
      <c r="C292" s="3"/>
      <c r="D292" s="3"/>
      <c r="E292" s="574" t="s">
        <v>185</v>
      </c>
      <c r="F292" s="605"/>
      <c r="G292" s="606"/>
      <c r="H292" s="141">
        <v>111</v>
      </c>
      <c r="I292" s="142">
        <f t="shared" ref="I292" si="15">IF(H292="- ","- ",IF(SUM(H292)-SUM(H304)=0,"- ",SUM(H292)-SUM(H304)))</f>
        <v>-535</v>
      </c>
      <c r="J292" s="143">
        <v>111</v>
      </c>
      <c r="K292" s="144" t="s">
        <v>1381</v>
      </c>
    </row>
    <row r="293" spans="1:11" s="2" customFormat="1" ht="12">
      <c r="A293" s="1536">
        <f t="shared" si="13"/>
        <v>293</v>
      </c>
      <c r="B293" s="3"/>
      <c r="C293" s="3"/>
      <c r="D293" s="3"/>
      <c r="E293" s="587" t="s">
        <v>186</v>
      </c>
      <c r="F293" s="566"/>
      <c r="G293" s="607"/>
      <c r="H293" s="145">
        <v>148100</v>
      </c>
      <c r="I293" s="146">
        <f>IF(H293="- ","- ",IF(SUM(H293)-SUM(H305)=0,"- ",SUM(H293)-SUM(H305)))</f>
        <v>-34108</v>
      </c>
      <c r="J293" s="147">
        <v>189829</v>
      </c>
      <c r="K293" s="148">
        <v>-41729</v>
      </c>
    </row>
    <row r="294" spans="1:11" s="2" customFormat="1" ht="12">
      <c r="A294" s="1536">
        <f t="shared" si="13"/>
        <v>294</v>
      </c>
      <c r="B294" s="3"/>
      <c r="C294" s="3"/>
      <c r="D294" s="3"/>
      <c r="E294" s="576" t="s">
        <v>187</v>
      </c>
      <c r="F294" s="566"/>
      <c r="G294" s="607"/>
      <c r="H294" s="145">
        <v>144495</v>
      </c>
      <c r="I294" s="146">
        <f t="shared" ref="I294:I298" si="16">IF(H294="- ","- ",IF(SUM(H294)-SUM(H306)=0,"- ",SUM(H294)-SUM(H306)))</f>
        <v>333</v>
      </c>
      <c r="J294" s="147">
        <v>147862</v>
      </c>
      <c r="K294" s="148">
        <v>-3367</v>
      </c>
    </row>
    <row r="295" spans="1:11" s="2" customFormat="1" ht="12">
      <c r="A295" s="1536">
        <f t="shared" si="13"/>
        <v>295</v>
      </c>
      <c r="B295" s="3"/>
      <c r="C295" s="3"/>
      <c r="D295" s="3"/>
      <c r="E295" s="576" t="s">
        <v>188</v>
      </c>
      <c r="F295" s="566"/>
      <c r="G295" s="607"/>
      <c r="H295" s="145">
        <v>-8327</v>
      </c>
      <c r="I295" s="146">
        <f t="shared" si="16"/>
        <v>-8431</v>
      </c>
      <c r="J295" s="147">
        <v>1094</v>
      </c>
      <c r="K295" s="148">
        <v>-9421</v>
      </c>
    </row>
    <row r="296" spans="1:11" s="2" customFormat="1" ht="12">
      <c r="A296" s="1536">
        <f t="shared" si="13"/>
        <v>296</v>
      </c>
      <c r="B296" s="3"/>
      <c r="C296" s="3"/>
      <c r="D296" s="3"/>
      <c r="E296" s="576" t="s">
        <v>189</v>
      </c>
      <c r="F296" s="566"/>
      <c r="G296" s="607"/>
      <c r="H296" s="145">
        <v>11933</v>
      </c>
      <c r="I296" s="146">
        <f t="shared" si="16"/>
        <v>-26010</v>
      </c>
      <c r="J296" s="147">
        <v>40872</v>
      </c>
      <c r="K296" s="148">
        <v>-28939</v>
      </c>
    </row>
    <row r="297" spans="1:11" s="2" customFormat="1">
      <c r="A297" s="1536">
        <f t="shared" si="13"/>
        <v>297</v>
      </c>
      <c r="B297" s="3"/>
      <c r="C297" s="3"/>
      <c r="D297" s="3"/>
      <c r="E297" s="1565" t="s">
        <v>190</v>
      </c>
      <c r="F297" s="1566"/>
      <c r="G297" s="1567"/>
      <c r="H297" s="145">
        <v>-14549</v>
      </c>
      <c r="I297" s="146">
        <f t="shared" si="16"/>
        <v>-22452</v>
      </c>
      <c r="J297" s="147">
        <v>1201</v>
      </c>
      <c r="K297" s="148">
        <v>-15750</v>
      </c>
    </row>
    <row r="298" spans="1:11" s="2" customFormat="1" ht="12.75" thickBot="1">
      <c r="A298" s="1536">
        <f t="shared" si="13"/>
        <v>298</v>
      </c>
      <c r="B298" s="3"/>
      <c r="C298" s="3"/>
      <c r="D298" s="3"/>
      <c r="E298" s="608" t="s">
        <v>27</v>
      </c>
      <c r="F298" s="567"/>
      <c r="G298" s="609"/>
      <c r="H298" s="149">
        <v>148211</v>
      </c>
      <c r="I298" s="150">
        <f t="shared" si="16"/>
        <v>-34643</v>
      </c>
      <c r="J298" s="151">
        <v>189940</v>
      </c>
      <c r="K298" s="152">
        <v>-41729</v>
      </c>
    </row>
    <row r="299" spans="1:11" s="2" customFormat="1" ht="12.75" thickTop="1">
      <c r="A299" s="1536">
        <f t="shared" si="13"/>
        <v>299</v>
      </c>
      <c r="B299" s="3"/>
      <c r="C299" s="3"/>
      <c r="D299" s="3"/>
      <c r="K299" s="571" t="s">
        <v>52</v>
      </c>
    </row>
    <row r="300" spans="1:11" s="2" customFormat="1" ht="12">
      <c r="A300" s="1536">
        <f t="shared" si="13"/>
        <v>300</v>
      </c>
      <c r="B300" s="3"/>
      <c r="C300" s="3"/>
      <c r="D300" s="3"/>
      <c r="H300" s="610">
        <v>202103</v>
      </c>
      <c r="I300" s="610"/>
      <c r="J300" s="611"/>
      <c r="K300" s="611"/>
    </row>
    <row r="301" spans="1:11" s="2" customFormat="1" ht="12">
      <c r="A301" s="1536">
        <f t="shared" si="13"/>
        <v>301</v>
      </c>
      <c r="B301" s="3"/>
      <c r="C301" s="3"/>
      <c r="D301" s="3"/>
      <c r="H301" s="612" t="s">
        <v>1415</v>
      </c>
      <c r="I301" s="612"/>
      <c r="J301" s="602"/>
      <c r="K301" s="602"/>
    </row>
    <row r="302" spans="1:11" s="2" customFormat="1" ht="12">
      <c r="A302" s="1536">
        <f t="shared" si="13"/>
        <v>302</v>
      </c>
      <c r="B302" s="3"/>
      <c r="C302" s="3"/>
      <c r="D302" s="3"/>
      <c r="H302" s="1558" t="s">
        <v>181</v>
      </c>
      <c r="I302" s="513"/>
      <c r="J302" s="1568" t="s">
        <v>182</v>
      </c>
      <c r="K302" s="1568" t="s">
        <v>183</v>
      </c>
    </row>
    <row r="303" spans="1:11" s="2" customFormat="1" ht="12">
      <c r="A303" s="1536">
        <f t="shared" si="13"/>
        <v>303</v>
      </c>
      <c r="B303" s="3"/>
      <c r="C303" s="3"/>
      <c r="D303" s="3"/>
      <c r="H303" s="1559"/>
      <c r="I303" s="516"/>
      <c r="J303" s="1569"/>
      <c r="K303" s="1569"/>
    </row>
    <row r="304" spans="1:11" s="2" customFormat="1" ht="12">
      <c r="A304" s="1536">
        <f t="shared" si="13"/>
        <v>304</v>
      </c>
      <c r="B304" s="3"/>
      <c r="C304" s="3"/>
      <c r="D304" s="3"/>
      <c r="E304" s="574" t="s">
        <v>185</v>
      </c>
      <c r="F304" s="592"/>
      <c r="G304" s="592"/>
      <c r="H304" s="65">
        <v>646</v>
      </c>
      <c r="I304" s="65"/>
      <c r="J304" s="65">
        <v>646</v>
      </c>
      <c r="K304" s="65" t="s">
        <v>1381</v>
      </c>
    </row>
    <row r="305" spans="1:14" s="2" customFormat="1" ht="12">
      <c r="A305" s="1536">
        <f t="shared" si="13"/>
        <v>305</v>
      </c>
      <c r="B305" s="3"/>
      <c r="C305" s="3"/>
      <c r="D305" s="3"/>
      <c r="E305" s="587" t="s">
        <v>186</v>
      </c>
      <c r="F305" s="566"/>
      <c r="G305" s="566"/>
      <c r="H305" s="67">
        <v>182208</v>
      </c>
      <c r="I305" s="67"/>
      <c r="J305" s="67">
        <v>201903</v>
      </c>
      <c r="K305" s="67">
        <v>-19694</v>
      </c>
    </row>
    <row r="306" spans="1:14" s="2" customFormat="1" ht="12">
      <c r="A306" s="1536">
        <f t="shared" si="13"/>
        <v>306</v>
      </c>
      <c r="B306" s="3"/>
      <c r="C306" s="3"/>
      <c r="D306" s="3"/>
      <c r="E306" s="576" t="s">
        <v>187</v>
      </c>
      <c r="F306" s="566"/>
      <c r="G306" s="566"/>
      <c r="H306" s="67">
        <v>144162</v>
      </c>
      <c r="I306" s="67"/>
      <c r="J306" s="67">
        <v>149744</v>
      </c>
      <c r="K306" s="67">
        <v>-5582</v>
      </c>
    </row>
    <row r="307" spans="1:14" s="2" customFormat="1" ht="12">
      <c r="A307" s="1536">
        <f t="shared" si="13"/>
        <v>307</v>
      </c>
      <c r="B307" s="3"/>
      <c r="C307" s="3"/>
      <c r="D307" s="3"/>
      <c r="E307" s="576" t="s">
        <v>188</v>
      </c>
      <c r="F307" s="566"/>
      <c r="G307" s="566"/>
      <c r="H307" s="67">
        <v>104</v>
      </c>
      <c r="I307" s="67"/>
      <c r="J307" s="67">
        <v>2677</v>
      </c>
      <c r="K307" s="67">
        <v>-2573</v>
      </c>
    </row>
    <row r="308" spans="1:14" s="2" customFormat="1" ht="12">
      <c r="A308" s="1536">
        <f t="shared" si="13"/>
        <v>308</v>
      </c>
      <c r="B308" s="3"/>
      <c r="C308" s="3"/>
      <c r="D308" s="3"/>
      <c r="E308" s="576" t="s">
        <v>189</v>
      </c>
      <c r="F308" s="566"/>
      <c r="G308" s="566"/>
      <c r="H308" s="67">
        <v>37943</v>
      </c>
      <c r="I308" s="67"/>
      <c r="J308" s="67">
        <v>49481</v>
      </c>
      <c r="K308" s="67">
        <v>-11538</v>
      </c>
    </row>
    <row r="309" spans="1:14">
      <c r="A309" s="1536">
        <f t="shared" si="13"/>
        <v>309</v>
      </c>
      <c r="D309" s="3"/>
      <c r="E309" s="1565" t="s">
        <v>190</v>
      </c>
      <c r="F309" s="1566"/>
      <c r="G309" s="1566"/>
      <c r="H309" s="67">
        <v>7903</v>
      </c>
      <c r="I309" s="67"/>
      <c r="J309" s="67">
        <v>11131</v>
      </c>
      <c r="K309" s="67">
        <v>-3228</v>
      </c>
      <c r="L309" s="2"/>
      <c r="M309" s="2"/>
      <c r="N309" s="2"/>
    </row>
    <row r="310" spans="1:14">
      <c r="A310" s="1536">
        <f t="shared" si="13"/>
        <v>310</v>
      </c>
      <c r="D310" s="3"/>
      <c r="E310" s="608" t="s">
        <v>27</v>
      </c>
      <c r="F310" s="567"/>
      <c r="G310" s="567"/>
      <c r="H310" s="69">
        <v>182854</v>
      </c>
      <c r="I310" s="69"/>
      <c r="J310" s="69">
        <v>202549</v>
      </c>
      <c r="K310" s="69">
        <v>-19694</v>
      </c>
      <c r="L310" s="2"/>
      <c r="M310" s="2"/>
      <c r="N310" s="2"/>
    </row>
    <row r="311" spans="1:14">
      <c r="A311" s="1536">
        <f t="shared" si="13"/>
        <v>311</v>
      </c>
      <c r="D311" s="3"/>
      <c r="E311" s="2"/>
      <c r="F311" s="2"/>
      <c r="G311" s="2"/>
      <c r="H311" s="2"/>
      <c r="I311" s="2"/>
      <c r="J311" s="2"/>
      <c r="K311" s="2"/>
    </row>
    <row r="312" spans="1:14" s="2" customFormat="1" ht="18.75">
      <c r="A312" s="1536">
        <f t="shared" si="13"/>
        <v>312</v>
      </c>
      <c r="B312" s="3"/>
      <c r="C312" s="3"/>
      <c r="D312" s="1069">
        <f>D287+1</f>
        <v>7</v>
      </c>
      <c r="E312" s="570" t="s">
        <v>191</v>
      </c>
      <c r="F312" s="5"/>
      <c r="G312" s="5"/>
      <c r="H312" s="5"/>
      <c r="I312" s="5"/>
      <c r="J312" s="5"/>
      <c r="K312" s="5"/>
      <c r="L312" s="5"/>
      <c r="M312" s="5"/>
      <c r="N312" s="5"/>
    </row>
    <row r="313" spans="1:14" s="2" customFormat="1">
      <c r="A313" s="1536">
        <f t="shared" si="13"/>
        <v>313</v>
      </c>
      <c r="B313" s="3"/>
      <c r="C313" s="3"/>
      <c r="D313" s="1065"/>
      <c r="E313" s="5"/>
      <c r="F313" s="5"/>
      <c r="G313" s="5"/>
      <c r="H313" s="5"/>
      <c r="I313" s="5"/>
      <c r="J313" s="5"/>
      <c r="K313" s="5"/>
      <c r="L313" s="5"/>
      <c r="M313" s="5"/>
      <c r="N313" s="5"/>
    </row>
    <row r="314" spans="1:14" s="2" customFormat="1" ht="17.25" thickBot="1">
      <c r="A314" s="1536">
        <f t="shared" si="13"/>
        <v>314</v>
      </c>
      <c r="B314" s="3"/>
      <c r="C314" s="3"/>
      <c r="D314" s="1065"/>
      <c r="E314" s="613" t="s">
        <v>192</v>
      </c>
      <c r="F314" s="5"/>
      <c r="G314" s="5"/>
      <c r="H314" s="5"/>
      <c r="I314" s="5"/>
      <c r="J314" s="5"/>
      <c r="K314" s="5"/>
    </row>
    <row r="315" spans="1:14" s="2" customFormat="1" thickTop="1" thickBot="1">
      <c r="A315" s="1536">
        <f t="shared" si="13"/>
        <v>315</v>
      </c>
      <c r="B315" s="3"/>
      <c r="C315" s="3"/>
      <c r="D315" s="3"/>
      <c r="E315" s="73"/>
      <c r="H315" s="672">
        <v>202203</v>
      </c>
      <c r="I315" s="673"/>
      <c r="J315" s="513">
        <v>202103</v>
      </c>
    </row>
    <row r="316" spans="1:14" s="2" customFormat="1" ht="12.75" thickTop="1">
      <c r="A316" s="1536">
        <f t="shared" si="13"/>
        <v>316</v>
      </c>
      <c r="B316" s="3"/>
      <c r="C316" s="3"/>
      <c r="D316" s="3"/>
      <c r="E316" s="73"/>
      <c r="H316" s="1174" t="s">
        <v>1412</v>
      </c>
      <c r="I316" s="573" t="s">
        <v>193</v>
      </c>
      <c r="J316" s="516" t="s">
        <v>1415</v>
      </c>
    </row>
    <row r="317" spans="1:14" s="2" customFormat="1" ht="12">
      <c r="A317" s="1536">
        <f t="shared" si="13"/>
        <v>317</v>
      </c>
      <c r="B317" s="3"/>
      <c r="C317" s="3"/>
      <c r="D317" s="3"/>
      <c r="E317" s="574" t="s">
        <v>194</v>
      </c>
      <c r="F317" s="617"/>
      <c r="G317" s="617"/>
      <c r="H317" s="153" t="s">
        <v>1382</v>
      </c>
      <c r="I317" s="154"/>
      <c r="J317" s="155" t="s">
        <v>1382</v>
      </c>
    </row>
    <row r="318" spans="1:14" s="2" customFormat="1" ht="12">
      <c r="A318" s="1536">
        <f t="shared" si="13"/>
        <v>318</v>
      </c>
      <c r="B318" s="3"/>
      <c r="C318" s="3"/>
      <c r="D318" s="3"/>
      <c r="E318" s="575" t="s">
        <v>195</v>
      </c>
      <c r="F318" s="618"/>
      <c r="G318" s="618"/>
      <c r="H318" s="156" t="s">
        <v>1383</v>
      </c>
      <c r="I318" s="157"/>
      <c r="J318" s="158" t="s">
        <v>1383</v>
      </c>
    </row>
    <row r="319" spans="1:14" s="2" customFormat="1" ht="12">
      <c r="A319" s="1536">
        <f t="shared" si="13"/>
        <v>319</v>
      </c>
      <c r="B319" s="3"/>
      <c r="C319" s="3"/>
      <c r="D319" s="3"/>
      <c r="E319" s="619" t="s">
        <v>196</v>
      </c>
      <c r="F319" s="620"/>
      <c r="G319" s="620"/>
      <c r="H319" s="159" t="s">
        <v>1384</v>
      </c>
      <c r="I319" s="160"/>
      <c r="J319" s="161" t="s">
        <v>1384</v>
      </c>
    </row>
    <row r="320" spans="1:14">
      <c r="A320" s="1536">
        <f t="shared" si="13"/>
        <v>320</v>
      </c>
      <c r="D320" s="3"/>
      <c r="E320" s="575" t="s">
        <v>197</v>
      </c>
      <c r="F320" s="566"/>
      <c r="G320" s="566"/>
      <c r="H320" s="156" t="s">
        <v>1385</v>
      </c>
      <c r="I320" s="157"/>
      <c r="J320" s="158" t="s">
        <v>1385</v>
      </c>
      <c r="L320" s="2"/>
      <c r="M320" s="2"/>
      <c r="N320" s="2"/>
    </row>
    <row r="321" spans="1:14">
      <c r="A321" s="1536">
        <f t="shared" si="13"/>
        <v>321</v>
      </c>
      <c r="D321" s="3"/>
      <c r="E321" s="621" t="s">
        <v>198</v>
      </c>
      <c r="F321" s="508"/>
      <c r="G321" s="508"/>
      <c r="H321" s="162" t="s">
        <v>1381</v>
      </c>
      <c r="I321" s="154"/>
      <c r="J321" s="163" t="s">
        <v>1381</v>
      </c>
      <c r="L321" s="2"/>
      <c r="M321" s="2"/>
      <c r="N321" s="2"/>
    </row>
    <row r="322" spans="1:14" s="2" customFormat="1" ht="14.25" thickBot="1">
      <c r="A322" s="1536">
        <f t="shared" si="13"/>
        <v>322</v>
      </c>
      <c r="B322" s="3"/>
      <c r="C322" s="3"/>
      <c r="D322" s="3"/>
      <c r="E322" s="622" t="s">
        <v>199</v>
      </c>
      <c r="F322" s="510"/>
      <c r="G322" s="510"/>
      <c r="H322" s="164" t="s">
        <v>1386</v>
      </c>
      <c r="I322" s="165"/>
      <c r="J322" s="166" t="s">
        <v>1386</v>
      </c>
      <c r="L322" s="5"/>
      <c r="M322" s="5"/>
      <c r="N322" s="5"/>
    </row>
    <row r="323" spans="1:14" s="2" customFormat="1" ht="14.25" thickTop="1">
      <c r="A323" s="1536">
        <f t="shared" ref="A323:A386" si="17">A322+1</f>
        <v>323</v>
      </c>
      <c r="B323" s="3"/>
      <c r="C323" s="3"/>
      <c r="D323" s="1065"/>
      <c r="E323" s="167"/>
      <c r="F323" s="5"/>
      <c r="G323" s="5"/>
      <c r="H323" s="168"/>
      <c r="I323" s="82"/>
      <c r="J323" s="168"/>
      <c r="K323" s="168"/>
      <c r="L323" s="5"/>
      <c r="M323" s="5"/>
      <c r="N323" s="5"/>
    </row>
    <row r="324" spans="1:14" s="2" customFormat="1" ht="17.25" thickBot="1">
      <c r="A324" s="1536">
        <f t="shared" si="17"/>
        <v>324</v>
      </c>
      <c r="B324" s="3"/>
      <c r="C324" s="3"/>
      <c r="D324" s="1065"/>
      <c r="E324" s="613" t="s">
        <v>200</v>
      </c>
      <c r="F324" s="5"/>
      <c r="G324" s="5"/>
      <c r="H324" s="5"/>
      <c r="I324" s="5"/>
      <c r="J324" s="623" t="s">
        <v>201</v>
      </c>
      <c r="K324" s="5"/>
    </row>
    <row r="325" spans="1:14" s="2" customFormat="1" thickTop="1" thickBot="1">
      <c r="A325" s="1536">
        <f t="shared" si="17"/>
        <v>325</v>
      </c>
      <c r="B325" s="3"/>
      <c r="C325" s="3"/>
      <c r="D325" s="3"/>
      <c r="E325" s="73"/>
      <c r="H325" s="672">
        <v>202203</v>
      </c>
      <c r="I325" s="673"/>
      <c r="J325" s="513">
        <v>202103</v>
      </c>
    </row>
    <row r="326" spans="1:14" s="2" customFormat="1" ht="12.75" thickTop="1">
      <c r="A326" s="1536">
        <f t="shared" si="17"/>
        <v>326</v>
      </c>
      <c r="B326" s="3"/>
      <c r="C326" s="3"/>
      <c r="D326" s="3"/>
      <c r="E326" s="508" t="s">
        <v>202</v>
      </c>
      <c r="H326" s="1174" t="s">
        <v>1412</v>
      </c>
      <c r="I326" s="573" t="s">
        <v>193</v>
      </c>
      <c r="J326" s="516" t="s">
        <v>1415</v>
      </c>
    </row>
    <row r="327" spans="1:14" s="2" customFormat="1" ht="12">
      <c r="A327" s="1536">
        <f t="shared" si="17"/>
        <v>327</v>
      </c>
      <c r="B327" s="3"/>
      <c r="C327" s="3"/>
      <c r="D327" s="3"/>
      <c r="E327" s="624" t="s">
        <v>203</v>
      </c>
      <c r="F327" s="169"/>
      <c r="G327" s="169"/>
      <c r="H327" s="127">
        <v>12.11</v>
      </c>
      <c r="I327" s="82">
        <f>IF(SUM(H327)-SUM(J327)=0,"- ",SUM(H327)-SUM(J327))</f>
        <v>-0.67999999999999972</v>
      </c>
      <c r="J327" s="129">
        <v>12.79</v>
      </c>
    </row>
    <row r="328" spans="1:14" s="2" customFormat="1" ht="12">
      <c r="A328" s="1536">
        <f t="shared" si="17"/>
        <v>328</v>
      </c>
      <c r="B328" s="3"/>
      <c r="C328" s="3"/>
      <c r="D328" s="3"/>
      <c r="E328" s="625" t="s">
        <v>204</v>
      </c>
      <c r="F328" s="170"/>
      <c r="G328" s="170"/>
      <c r="H328" s="130">
        <v>11.94</v>
      </c>
      <c r="I328" s="79">
        <f t="shared" ref="I328:I335" si="18">IF(SUM(H328)-SUM(J328)=0,"- ",SUM(H328)-SUM(J328))</f>
        <v>-0.33999999999999986</v>
      </c>
      <c r="J328" s="132">
        <v>12.28</v>
      </c>
    </row>
    <row r="329" spans="1:14" s="2" customFormat="1" ht="12">
      <c r="A329" s="1536">
        <f t="shared" si="17"/>
        <v>329</v>
      </c>
      <c r="B329" s="3"/>
      <c r="C329" s="3"/>
      <c r="D329" s="3"/>
      <c r="E329" s="625" t="s">
        <v>205</v>
      </c>
      <c r="F329" s="170"/>
      <c r="G329" s="170"/>
      <c r="H329" s="130">
        <v>11.94</v>
      </c>
      <c r="I329" s="79">
        <f t="shared" si="18"/>
        <v>-0.33999999999999986</v>
      </c>
      <c r="J329" s="132">
        <v>12.28</v>
      </c>
    </row>
    <row r="330" spans="1:14" s="2" customFormat="1" ht="12">
      <c r="A330" s="1536">
        <f t="shared" si="17"/>
        <v>330</v>
      </c>
      <c r="B330" s="3"/>
      <c r="C330" s="3"/>
      <c r="D330" s="3"/>
      <c r="E330" s="626" t="s">
        <v>206</v>
      </c>
      <c r="F330" s="170"/>
      <c r="G330" s="170"/>
      <c r="H330" s="171">
        <v>1024300</v>
      </c>
      <c r="I330" s="79">
        <f t="shared" si="18"/>
        <v>-11500</v>
      </c>
      <c r="J330" s="67">
        <v>1035800</v>
      </c>
    </row>
    <row r="331" spans="1:14" s="2" customFormat="1" ht="12">
      <c r="A331" s="1536">
        <f t="shared" si="17"/>
        <v>331</v>
      </c>
      <c r="B331" s="3"/>
      <c r="C331" s="3"/>
      <c r="D331" s="3"/>
      <c r="E331" s="625" t="s">
        <v>207</v>
      </c>
      <c r="F331" s="170"/>
      <c r="G331" s="170"/>
      <c r="H331" s="171">
        <v>1009800</v>
      </c>
      <c r="I331" s="79">
        <f t="shared" si="18"/>
        <v>14600</v>
      </c>
      <c r="J331" s="67">
        <v>995200</v>
      </c>
    </row>
    <row r="332" spans="1:14" s="2" customFormat="1" ht="12">
      <c r="A332" s="1536">
        <f t="shared" si="17"/>
        <v>332</v>
      </c>
      <c r="B332" s="3"/>
      <c r="C332" s="3"/>
      <c r="D332" s="3"/>
      <c r="E332" s="627" t="s">
        <v>208</v>
      </c>
      <c r="F332" s="170"/>
      <c r="G332" s="170"/>
      <c r="H332" s="171">
        <v>1009800</v>
      </c>
      <c r="I332" s="79">
        <f t="shared" si="18"/>
        <v>14600</v>
      </c>
      <c r="J332" s="67">
        <v>995200</v>
      </c>
    </row>
    <row r="333" spans="1:14" s="2" customFormat="1" ht="12">
      <c r="A333" s="1536">
        <f t="shared" si="17"/>
        <v>333</v>
      </c>
      <c r="B333" s="3"/>
      <c r="C333" s="3"/>
      <c r="D333" s="3"/>
      <c r="E333" s="627" t="s">
        <v>209</v>
      </c>
      <c r="F333" s="170"/>
      <c r="G333" s="170"/>
      <c r="H333" s="171" t="s">
        <v>1381</v>
      </c>
      <c r="I333" s="79" t="str">
        <f t="shared" si="18"/>
        <v xml:space="preserve">- </v>
      </c>
      <c r="J333" s="67" t="s">
        <v>1381</v>
      </c>
    </row>
    <row r="334" spans="1:14" s="2" customFormat="1" ht="12">
      <c r="A334" s="1536">
        <f t="shared" si="17"/>
        <v>334</v>
      </c>
      <c r="B334" s="3"/>
      <c r="C334" s="3"/>
      <c r="D334" s="3"/>
      <c r="E334" s="626" t="s">
        <v>210</v>
      </c>
      <c r="F334" s="170"/>
      <c r="G334" s="170"/>
      <c r="H334" s="171">
        <v>8455900</v>
      </c>
      <c r="I334" s="79">
        <f t="shared" si="18"/>
        <v>357200</v>
      </c>
      <c r="J334" s="67">
        <v>8098700</v>
      </c>
    </row>
    <row r="335" spans="1:14" s="2" customFormat="1" ht="12.75" thickBot="1">
      <c r="A335" s="1536">
        <f t="shared" si="17"/>
        <v>335</v>
      </c>
      <c r="B335" s="3"/>
      <c r="C335" s="3"/>
      <c r="D335" s="3"/>
      <c r="E335" s="628" t="s">
        <v>211</v>
      </c>
      <c r="F335" s="172"/>
      <c r="G335" s="172"/>
      <c r="H335" s="173">
        <v>676400</v>
      </c>
      <c r="I335" s="88">
        <f t="shared" si="18"/>
        <v>28600</v>
      </c>
      <c r="J335" s="69">
        <v>647800</v>
      </c>
    </row>
    <row r="336" spans="1:14" s="2" customFormat="1" thickTop="1" thickBot="1">
      <c r="A336" s="1536">
        <f t="shared" si="17"/>
        <v>336</v>
      </c>
      <c r="B336" s="3"/>
      <c r="C336" s="3"/>
      <c r="D336" s="3"/>
      <c r="J336" s="623" t="s">
        <v>201</v>
      </c>
    </row>
    <row r="337" spans="1:14" s="2" customFormat="1" thickTop="1" thickBot="1">
      <c r="A337" s="1536">
        <f t="shared" si="17"/>
        <v>337</v>
      </c>
      <c r="B337" s="3"/>
      <c r="C337" s="3"/>
      <c r="D337" s="3"/>
      <c r="H337" s="672">
        <v>202203</v>
      </c>
      <c r="I337" s="673"/>
      <c r="J337" s="513">
        <v>202103</v>
      </c>
    </row>
    <row r="338" spans="1:14" s="2" customFormat="1" ht="12.75" thickTop="1">
      <c r="A338" s="1536">
        <f t="shared" si="17"/>
        <v>338</v>
      </c>
      <c r="B338" s="3"/>
      <c r="C338" s="3"/>
      <c r="D338" s="3"/>
      <c r="E338" s="508" t="s">
        <v>83</v>
      </c>
      <c r="H338" s="1174" t="s">
        <v>1412</v>
      </c>
      <c r="I338" s="573" t="s">
        <v>193</v>
      </c>
      <c r="J338" s="516" t="s">
        <v>1415</v>
      </c>
    </row>
    <row r="339" spans="1:14" s="2" customFormat="1" ht="12">
      <c r="A339" s="1536">
        <f t="shared" si="17"/>
        <v>339</v>
      </c>
      <c r="B339" s="3"/>
      <c r="C339" s="3"/>
      <c r="D339" s="3"/>
      <c r="E339" s="624" t="s">
        <v>212</v>
      </c>
      <c r="F339" s="169"/>
      <c r="G339" s="169"/>
      <c r="H339" s="127">
        <v>11.44</v>
      </c>
      <c r="I339" s="82">
        <f t="shared" ref="I339:I347" si="19">IF(SUM(H339)-SUM(J339)=0,"- ",SUM(H339)-SUM(J339))</f>
        <v>-0.65000000000000036</v>
      </c>
      <c r="J339" s="129">
        <v>12.09</v>
      </c>
    </row>
    <row r="340" spans="1:14" s="2" customFormat="1" ht="12">
      <c r="A340" s="1536">
        <f t="shared" si="17"/>
        <v>340</v>
      </c>
      <c r="B340" s="3"/>
      <c r="C340" s="3"/>
      <c r="D340" s="3"/>
      <c r="E340" s="625" t="s">
        <v>213</v>
      </c>
      <c r="F340" s="170"/>
      <c r="G340" s="170"/>
      <c r="H340" s="130">
        <v>11.27</v>
      </c>
      <c r="I340" s="79">
        <f t="shared" si="19"/>
        <v>-0.30000000000000071</v>
      </c>
      <c r="J340" s="132">
        <v>11.57</v>
      </c>
    </row>
    <row r="341" spans="1:14" s="2" customFormat="1" ht="12">
      <c r="A341" s="1536">
        <f t="shared" si="17"/>
        <v>341</v>
      </c>
      <c r="B341" s="3"/>
      <c r="C341" s="3"/>
      <c r="D341" s="3"/>
      <c r="E341" s="625" t="s">
        <v>214</v>
      </c>
      <c r="F341" s="170"/>
      <c r="G341" s="170"/>
      <c r="H341" s="130">
        <v>11.27</v>
      </c>
      <c r="I341" s="79">
        <f t="shared" si="19"/>
        <v>-0.30000000000000071</v>
      </c>
      <c r="J341" s="132">
        <v>11.57</v>
      </c>
    </row>
    <row r="342" spans="1:14" s="2" customFormat="1" ht="12">
      <c r="A342" s="1536">
        <f t="shared" si="17"/>
        <v>342</v>
      </c>
      <c r="B342" s="3"/>
      <c r="C342" s="3"/>
      <c r="D342" s="3"/>
      <c r="E342" s="626" t="s">
        <v>215</v>
      </c>
      <c r="F342" s="170"/>
      <c r="G342" s="170"/>
      <c r="H342" s="171">
        <v>936600</v>
      </c>
      <c r="I342" s="79">
        <f t="shared" si="19"/>
        <v>-11800</v>
      </c>
      <c r="J342" s="67">
        <v>948400</v>
      </c>
    </row>
    <row r="343" spans="1:14" s="2" customFormat="1" ht="12">
      <c r="A343" s="1536">
        <f t="shared" si="17"/>
        <v>343</v>
      </c>
      <c r="B343" s="3"/>
      <c r="C343" s="3"/>
      <c r="D343" s="3"/>
      <c r="E343" s="625" t="s">
        <v>216</v>
      </c>
      <c r="F343" s="170"/>
      <c r="G343" s="170"/>
      <c r="H343" s="171">
        <v>922100</v>
      </c>
      <c r="I343" s="79">
        <f t="shared" si="19"/>
        <v>14200</v>
      </c>
      <c r="J343" s="67">
        <v>907900</v>
      </c>
    </row>
    <row r="344" spans="1:14" s="2" customFormat="1" ht="12">
      <c r="A344" s="1536">
        <f t="shared" si="17"/>
        <v>344</v>
      </c>
      <c r="B344" s="3"/>
      <c r="C344" s="3"/>
      <c r="D344" s="3"/>
      <c r="E344" s="627" t="s">
        <v>217</v>
      </c>
      <c r="F344" s="170"/>
      <c r="G344" s="170"/>
      <c r="H344" s="171">
        <v>922100</v>
      </c>
      <c r="I344" s="79">
        <f t="shared" si="19"/>
        <v>14200</v>
      </c>
      <c r="J344" s="67">
        <v>907900</v>
      </c>
    </row>
    <row r="345" spans="1:14" s="2" customFormat="1" ht="12">
      <c r="A345" s="1536">
        <f t="shared" si="17"/>
        <v>345</v>
      </c>
      <c r="B345" s="3"/>
      <c r="C345" s="3"/>
      <c r="D345" s="3"/>
      <c r="E345" s="627" t="s">
        <v>218</v>
      </c>
      <c r="F345" s="170"/>
      <c r="G345" s="170"/>
      <c r="H345" s="171" t="s">
        <v>1381</v>
      </c>
      <c r="I345" s="79" t="str">
        <f t="shared" si="19"/>
        <v xml:space="preserve">- </v>
      </c>
      <c r="J345" s="67" t="s">
        <v>1381</v>
      </c>
    </row>
    <row r="346" spans="1:14">
      <c r="A346" s="1536">
        <f t="shared" si="17"/>
        <v>346</v>
      </c>
      <c r="D346" s="3"/>
      <c r="E346" s="626" t="s">
        <v>210</v>
      </c>
      <c r="F346" s="170"/>
      <c r="G346" s="170"/>
      <c r="H346" s="171">
        <v>8181700</v>
      </c>
      <c r="I346" s="79">
        <f t="shared" si="19"/>
        <v>339200</v>
      </c>
      <c r="J346" s="67">
        <v>7842500</v>
      </c>
      <c r="K346" s="2"/>
      <c r="L346" s="2"/>
      <c r="M346" s="2"/>
      <c r="N346" s="2"/>
    </row>
    <row r="347" spans="1:14" s="2" customFormat="1" ht="12.75" thickBot="1">
      <c r="A347" s="1536">
        <f t="shared" si="17"/>
        <v>347</v>
      </c>
      <c r="B347" s="3"/>
      <c r="C347" s="3"/>
      <c r="D347" s="3"/>
      <c r="E347" s="628" t="s">
        <v>219</v>
      </c>
      <c r="F347" s="172"/>
      <c r="G347" s="172"/>
      <c r="H347" s="173">
        <v>654500</v>
      </c>
      <c r="I347" s="88">
        <f t="shared" si="19"/>
        <v>27100</v>
      </c>
      <c r="J347" s="69">
        <v>627400</v>
      </c>
    </row>
    <row r="348" spans="1:14" s="2" customFormat="1" ht="14.25" thickTop="1">
      <c r="A348" s="1536">
        <f t="shared" si="17"/>
        <v>348</v>
      </c>
      <c r="B348" s="3"/>
      <c r="C348" s="3"/>
      <c r="D348" s="3"/>
      <c r="L348" s="5"/>
      <c r="M348" s="5"/>
      <c r="N348" s="5"/>
    </row>
    <row r="349" spans="1:14" s="2" customFormat="1" ht="17.25" thickBot="1">
      <c r="A349" s="1536">
        <f t="shared" si="17"/>
        <v>349</v>
      </c>
      <c r="B349" s="3"/>
      <c r="C349" s="3"/>
      <c r="D349" s="1065"/>
      <c r="E349" s="613" t="s">
        <v>220</v>
      </c>
      <c r="F349" s="5"/>
      <c r="G349" s="5"/>
      <c r="H349" s="5"/>
      <c r="I349" s="5"/>
      <c r="J349" s="623" t="s">
        <v>201</v>
      </c>
      <c r="K349" s="5"/>
    </row>
    <row r="350" spans="1:14" s="2" customFormat="1" thickTop="1" thickBot="1">
      <c r="A350" s="1536">
        <f t="shared" si="17"/>
        <v>350</v>
      </c>
      <c r="B350" s="3"/>
      <c r="C350" s="3"/>
      <c r="D350" s="3"/>
      <c r="E350" s="73"/>
      <c r="H350" s="672">
        <v>202203</v>
      </c>
      <c r="I350" s="673"/>
      <c r="J350" s="513">
        <v>202103</v>
      </c>
    </row>
    <row r="351" spans="1:14" s="2" customFormat="1" ht="12.75" thickTop="1">
      <c r="A351" s="1536">
        <f t="shared" si="17"/>
        <v>351</v>
      </c>
      <c r="B351" s="3"/>
      <c r="C351" s="3"/>
      <c r="D351" s="3"/>
      <c r="E351" s="508" t="s">
        <v>202</v>
      </c>
      <c r="H351" s="1174" t="s">
        <v>1412</v>
      </c>
      <c r="I351" s="573" t="s">
        <v>193</v>
      </c>
      <c r="J351" s="516" t="s">
        <v>1415</v>
      </c>
    </row>
    <row r="352" spans="1:14" s="2" customFormat="1" ht="12">
      <c r="A352" s="1536">
        <f t="shared" si="17"/>
        <v>352</v>
      </c>
      <c r="B352" s="3"/>
      <c r="C352" s="3"/>
      <c r="D352" s="3"/>
      <c r="E352" s="624" t="s">
        <v>221</v>
      </c>
      <c r="F352" s="169"/>
      <c r="G352" s="169"/>
      <c r="H352" s="127" t="s">
        <v>1381</v>
      </c>
      <c r="I352" s="128" t="str">
        <f t="shared" ref="I352:I357" si="20">IF(SUM(H352)-SUM(J352)=0,"- ",SUM(H352)-SUM(J352))</f>
        <v xml:space="preserve">- </v>
      </c>
      <c r="J352" s="129" t="s">
        <v>1381</v>
      </c>
    </row>
    <row r="353" spans="1:14" s="2" customFormat="1" ht="12">
      <c r="A353" s="1536">
        <f t="shared" si="17"/>
        <v>353</v>
      </c>
      <c r="B353" s="3"/>
      <c r="C353" s="3"/>
      <c r="D353" s="3"/>
      <c r="E353" s="629" t="s">
        <v>222</v>
      </c>
      <c r="F353" s="170"/>
      <c r="G353" s="170"/>
      <c r="H353" s="171" t="s">
        <v>1381</v>
      </c>
      <c r="I353" s="79" t="str">
        <f t="shared" si="20"/>
        <v xml:space="preserve">- </v>
      </c>
      <c r="J353" s="67" t="s">
        <v>1381</v>
      </c>
    </row>
    <row r="354" spans="1:14" s="2" customFormat="1" ht="12">
      <c r="A354" s="1536">
        <f t="shared" si="17"/>
        <v>354</v>
      </c>
      <c r="B354" s="3"/>
      <c r="C354" s="3"/>
      <c r="D354" s="3"/>
      <c r="E354" s="629" t="s">
        <v>223</v>
      </c>
      <c r="F354" s="170"/>
      <c r="G354" s="170"/>
      <c r="H354" s="171" t="s">
        <v>1381</v>
      </c>
      <c r="I354" s="79" t="str">
        <f t="shared" si="20"/>
        <v xml:space="preserve">- </v>
      </c>
      <c r="J354" s="67" t="s">
        <v>1381</v>
      </c>
    </row>
    <row r="355" spans="1:14" s="2" customFormat="1" ht="12">
      <c r="A355" s="1536">
        <f t="shared" si="17"/>
        <v>355</v>
      </c>
      <c r="B355" s="3"/>
      <c r="C355" s="3"/>
      <c r="D355" s="3"/>
      <c r="E355" s="626" t="s">
        <v>224</v>
      </c>
      <c r="F355" s="170"/>
      <c r="G355" s="170"/>
      <c r="H355" s="171" t="s">
        <v>1381</v>
      </c>
      <c r="I355" s="79" t="str">
        <f t="shared" si="20"/>
        <v xml:space="preserve">- </v>
      </c>
      <c r="J355" s="67" t="s">
        <v>1381</v>
      </c>
    </row>
    <row r="356" spans="1:14" s="2" customFormat="1" ht="12">
      <c r="A356" s="1536">
        <f t="shared" si="17"/>
        <v>356</v>
      </c>
      <c r="B356" s="3"/>
      <c r="C356" s="3"/>
      <c r="D356" s="3"/>
      <c r="E356" s="629" t="s">
        <v>225</v>
      </c>
      <c r="F356" s="170"/>
      <c r="G356" s="170"/>
      <c r="H356" s="171" t="s">
        <v>1381</v>
      </c>
      <c r="I356" s="79" t="str">
        <f t="shared" si="20"/>
        <v xml:space="preserve">- </v>
      </c>
      <c r="J356" s="67" t="s">
        <v>1381</v>
      </c>
    </row>
    <row r="357" spans="1:14" s="2" customFormat="1" ht="12.75" thickBot="1">
      <c r="A357" s="1536">
        <f t="shared" si="17"/>
        <v>357</v>
      </c>
      <c r="B357" s="3"/>
      <c r="C357" s="3"/>
      <c r="D357" s="3"/>
      <c r="E357" s="630" t="s">
        <v>226</v>
      </c>
      <c r="F357" s="172"/>
      <c r="G357" s="172"/>
      <c r="H357" s="173" t="s">
        <v>1381</v>
      </c>
      <c r="I357" s="88" t="str">
        <f t="shared" si="20"/>
        <v xml:space="preserve">- </v>
      </c>
      <c r="J357" s="69" t="s">
        <v>1381</v>
      </c>
    </row>
    <row r="358" spans="1:14" s="2" customFormat="1" thickTop="1" thickBot="1">
      <c r="A358" s="1536">
        <f t="shared" si="17"/>
        <v>358</v>
      </c>
      <c r="B358" s="3"/>
      <c r="C358" s="3"/>
      <c r="D358" s="3"/>
      <c r="E358" s="508"/>
      <c r="J358" s="623" t="s">
        <v>201</v>
      </c>
    </row>
    <row r="359" spans="1:14" s="2" customFormat="1" thickTop="1" thickBot="1">
      <c r="A359" s="1536">
        <f t="shared" si="17"/>
        <v>359</v>
      </c>
      <c r="B359" s="3"/>
      <c r="C359" s="3"/>
      <c r="D359" s="3"/>
      <c r="E359" s="508"/>
      <c r="H359" s="672">
        <v>202203</v>
      </c>
      <c r="I359" s="673"/>
      <c r="J359" s="513">
        <v>202103</v>
      </c>
    </row>
    <row r="360" spans="1:14" s="2" customFormat="1" ht="12.75" thickTop="1">
      <c r="A360" s="1536">
        <f t="shared" si="17"/>
        <v>360</v>
      </c>
      <c r="B360" s="3"/>
      <c r="C360" s="3"/>
      <c r="D360" s="3"/>
      <c r="E360" s="508" t="s">
        <v>83</v>
      </c>
      <c r="H360" s="1174" t="s">
        <v>1412</v>
      </c>
      <c r="I360" s="573" t="s">
        <v>193</v>
      </c>
      <c r="J360" s="516" t="s">
        <v>1415</v>
      </c>
    </row>
    <row r="361" spans="1:14" s="2" customFormat="1" ht="12">
      <c r="A361" s="1536">
        <f t="shared" si="17"/>
        <v>361</v>
      </c>
      <c r="B361" s="3"/>
      <c r="C361" s="3"/>
      <c r="D361" s="3"/>
      <c r="E361" s="624" t="s">
        <v>221</v>
      </c>
      <c r="F361" s="169"/>
      <c r="G361" s="169"/>
      <c r="H361" s="127" t="s">
        <v>1381</v>
      </c>
      <c r="I361" s="128" t="str">
        <f t="shared" ref="I361:I366" si="21">IF(SUM(H361)-SUM(J361)=0,"- ",SUM(H361)-SUM(J361))</f>
        <v xml:space="preserve">- </v>
      </c>
      <c r="J361" s="129" t="s">
        <v>1381</v>
      </c>
    </row>
    <row r="362" spans="1:14" s="2" customFormat="1" ht="12">
      <c r="A362" s="1536">
        <f t="shared" si="17"/>
        <v>362</v>
      </c>
      <c r="B362" s="3"/>
      <c r="C362" s="3"/>
      <c r="D362" s="3"/>
      <c r="E362" s="629" t="s">
        <v>222</v>
      </c>
      <c r="F362" s="170"/>
      <c r="G362" s="170"/>
      <c r="H362" s="171" t="s">
        <v>1381</v>
      </c>
      <c r="I362" s="79" t="str">
        <f t="shared" si="21"/>
        <v xml:space="preserve">- </v>
      </c>
      <c r="J362" s="67" t="s">
        <v>1381</v>
      </c>
    </row>
    <row r="363" spans="1:14" s="2" customFormat="1" ht="12">
      <c r="A363" s="1536">
        <f t="shared" si="17"/>
        <v>363</v>
      </c>
      <c r="B363" s="3"/>
      <c r="C363" s="3"/>
      <c r="D363" s="3"/>
      <c r="E363" s="629" t="s">
        <v>223</v>
      </c>
      <c r="F363" s="170"/>
      <c r="G363" s="170"/>
      <c r="H363" s="171" t="s">
        <v>1381</v>
      </c>
      <c r="I363" s="79" t="str">
        <f t="shared" si="21"/>
        <v xml:space="preserve">- </v>
      </c>
      <c r="J363" s="67" t="s">
        <v>1381</v>
      </c>
    </row>
    <row r="364" spans="1:14">
      <c r="A364" s="1536">
        <f t="shared" si="17"/>
        <v>364</v>
      </c>
      <c r="D364" s="3"/>
      <c r="E364" s="626" t="s">
        <v>224</v>
      </c>
      <c r="F364" s="170"/>
      <c r="G364" s="170"/>
      <c r="H364" s="171" t="s">
        <v>1381</v>
      </c>
      <c r="I364" s="79" t="str">
        <f t="shared" si="21"/>
        <v xml:space="preserve">- </v>
      </c>
      <c r="J364" s="67" t="s">
        <v>1381</v>
      </c>
      <c r="K364" s="2"/>
      <c r="L364" s="2"/>
      <c r="M364" s="2"/>
      <c r="N364" s="2"/>
    </row>
    <row r="365" spans="1:14">
      <c r="A365" s="1536">
        <f t="shared" si="17"/>
        <v>365</v>
      </c>
      <c r="D365" s="3"/>
      <c r="E365" s="629" t="s">
        <v>225</v>
      </c>
      <c r="F365" s="170"/>
      <c r="G365" s="170"/>
      <c r="H365" s="171" t="s">
        <v>1381</v>
      </c>
      <c r="I365" s="79" t="str">
        <f t="shared" si="21"/>
        <v xml:space="preserve">- </v>
      </c>
      <c r="J365" s="67" t="s">
        <v>1381</v>
      </c>
      <c r="K365" s="2"/>
      <c r="L365" s="2"/>
      <c r="M365" s="2"/>
      <c r="N365" s="2"/>
    </row>
    <row r="366" spans="1:14" s="2" customFormat="1" ht="14.25" thickBot="1">
      <c r="A366" s="1536">
        <f t="shared" si="17"/>
        <v>366</v>
      </c>
      <c r="B366" s="3"/>
      <c r="C366" s="3"/>
      <c r="D366" s="3"/>
      <c r="E366" s="630" t="s">
        <v>226</v>
      </c>
      <c r="F366" s="172"/>
      <c r="G366" s="172"/>
      <c r="H366" s="173" t="s">
        <v>1381</v>
      </c>
      <c r="I366" s="88" t="str">
        <f t="shared" si="21"/>
        <v xml:space="preserve">- </v>
      </c>
      <c r="J366" s="69" t="s">
        <v>1381</v>
      </c>
      <c r="L366" s="5"/>
      <c r="M366" s="5"/>
      <c r="N366" s="5"/>
    </row>
    <row r="367" spans="1:14" s="2" customFormat="1" ht="14.25" thickTop="1">
      <c r="A367" s="1536">
        <f t="shared" si="17"/>
        <v>367</v>
      </c>
      <c r="B367" s="3"/>
      <c r="C367" s="3"/>
      <c r="D367" s="1065"/>
      <c r="E367" s="5"/>
      <c r="F367" s="5"/>
      <c r="G367" s="5"/>
      <c r="H367" s="5"/>
      <c r="I367" s="5"/>
      <c r="J367" s="5"/>
      <c r="K367" s="5"/>
      <c r="L367" s="5"/>
      <c r="M367" s="5"/>
      <c r="N367" s="5"/>
    </row>
    <row r="368" spans="1:14" s="2" customFormat="1" ht="17.25" thickBot="1">
      <c r="A368" s="1536">
        <f t="shared" si="17"/>
        <v>368</v>
      </c>
      <c r="B368" s="3"/>
      <c r="C368" s="3"/>
      <c r="D368" s="1065"/>
      <c r="E368" s="613" t="s">
        <v>227</v>
      </c>
      <c r="F368" s="5"/>
      <c r="G368" s="5"/>
      <c r="H368" s="5"/>
      <c r="I368" s="5"/>
      <c r="J368" s="623" t="s">
        <v>201</v>
      </c>
      <c r="K368" s="5"/>
    </row>
    <row r="369" spans="1:14" s="2" customFormat="1" thickTop="1" thickBot="1">
      <c r="A369" s="1536">
        <f t="shared" si="17"/>
        <v>369</v>
      </c>
      <c r="B369" s="3"/>
      <c r="C369" s="3"/>
      <c r="D369" s="3"/>
      <c r="E369" s="73"/>
      <c r="H369" s="572">
        <v>202203</v>
      </c>
      <c r="I369" s="614"/>
      <c r="J369" s="513">
        <v>202103</v>
      </c>
    </row>
    <row r="370" spans="1:14" s="2" customFormat="1" ht="12.75" thickTop="1">
      <c r="A370" s="1536">
        <f t="shared" si="17"/>
        <v>370</v>
      </c>
      <c r="B370" s="3"/>
      <c r="C370" s="3"/>
      <c r="D370" s="3"/>
      <c r="E370" s="508" t="s">
        <v>202</v>
      </c>
      <c r="F370" s="508"/>
      <c r="G370" s="508"/>
      <c r="H370" s="599" t="s">
        <v>1412</v>
      </c>
      <c r="I370" s="573" t="s">
        <v>193</v>
      </c>
      <c r="J370" s="516" t="s">
        <v>1415</v>
      </c>
    </row>
    <row r="371" spans="1:14" s="2" customFormat="1" ht="12">
      <c r="A371" s="1536">
        <f t="shared" si="17"/>
        <v>371</v>
      </c>
      <c r="B371" s="3"/>
      <c r="C371" s="3"/>
      <c r="D371" s="3"/>
      <c r="E371" s="631" t="s">
        <v>228</v>
      </c>
      <c r="F371" s="617"/>
      <c r="G371" s="617"/>
      <c r="H371" s="127">
        <v>6.52</v>
      </c>
      <c r="I371" s="128">
        <f t="shared" ref="I371:I373" si="22">IF(SUM(H371)-SUM(J371)=0,"- ",SUM(H371)-SUM(J371))</f>
        <v>-0.1800000000000006</v>
      </c>
      <c r="J371" s="129">
        <v>6.7</v>
      </c>
    </row>
    <row r="372" spans="1:14">
      <c r="A372" s="1536">
        <f t="shared" si="17"/>
        <v>372</v>
      </c>
      <c r="D372" s="3"/>
      <c r="E372" s="632" t="s">
        <v>229</v>
      </c>
      <c r="F372" s="618"/>
      <c r="G372" s="618"/>
      <c r="H372" s="171">
        <v>1009805</v>
      </c>
      <c r="I372" s="79">
        <f t="shared" si="22"/>
        <v>14568</v>
      </c>
      <c r="J372" s="67">
        <v>995237</v>
      </c>
      <c r="K372" s="2"/>
      <c r="L372" s="2"/>
      <c r="M372" s="2"/>
      <c r="N372" s="2"/>
    </row>
    <row r="373" spans="1:14" s="2" customFormat="1" ht="12.75" thickBot="1">
      <c r="A373" s="1536">
        <f t="shared" si="17"/>
        <v>373</v>
      </c>
      <c r="B373" s="3"/>
      <c r="C373" s="3"/>
      <c r="D373" s="3"/>
      <c r="E373" s="633" t="s">
        <v>230</v>
      </c>
      <c r="F373" s="634"/>
      <c r="G373" s="634"/>
      <c r="H373" s="173">
        <v>15474520</v>
      </c>
      <c r="I373" s="88">
        <f t="shared" si="22"/>
        <v>634276</v>
      </c>
      <c r="J373" s="69">
        <v>14840244</v>
      </c>
    </row>
    <row r="374" spans="1:14" s="2" customFormat="1" ht="14.25" thickTop="1">
      <c r="A374" s="1536">
        <f t="shared" si="17"/>
        <v>374</v>
      </c>
      <c r="B374" s="3"/>
      <c r="C374" s="3"/>
      <c r="D374" s="3"/>
      <c r="E374" s="174"/>
      <c r="H374" s="44"/>
      <c r="I374" s="82"/>
      <c r="J374" s="44"/>
      <c r="L374" s="5"/>
      <c r="M374" s="5"/>
      <c r="N374" s="5"/>
    </row>
    <row r="375" spans="1:14" s="2" customFormat="1" ht="17.25" thickBot="1">
      <c r="A375" s="1536">
        <f t="shared" si="17"/>
        <v>375</v>
      </c>
      <c r="B375" s="3"/>
      <c r="C375" s="3"/>
      <c r="D375" s="1065"/>
      <c r="E375" s="613" t="s">
        <v>1043</v>
      </c>
      <c r="F375" s="5"/>
      <c r="G375" s="5"/>
      <c r="H375" s="5"/>
      <c r="I375" s="5"/>
      <c r="J375" s="623" t="s">
        <v>201</v>
      </c>
      <c r="K375" s="5"/>
    </row>
    <row r="376" spans="1:14" s="2" customFormat="1" thickTop="1" thickBot="1">
      <c r="A376" s="1536">
        <f t="shared" si="17"/>
        <v>376</v>
      </c>
      <c r="B376" s="3"/>
      <c r="C376" s="3"/>
      <c r="D376" s="3"/>
      <c r="E376" s="73"/>
      <c r="H376" s="672">
        <v>202203</v>
      </c>
      <c r="I376" s="673"/>
      <c r="J376" s="513">
        <v>202103</v>
      </c>
    </row>
    <row r="377" spans="1:14" s="2" customFormat="1" ht="12.75" thickTop="1">
      <c r="A377" s="1536">
        <f t="shared" si="17"/>
        <v>377</v>
      </c>
      <c r="B377" s="3"/>
      <c r="C377" s="3"/>
      <c r="D377" s="3"/>
      <c r="E377" s="508" t="s">
        <v>202</v>
      </c>
      <c r="H377" s="1174" t="s">
        <v>1412</v>
      </c>
      <c r="I377" s="573" t="s">
        <v>193</v>
      </c>
      <c r="J377" s="516" t="s">
        <v>1415</v>
      </c>
    </row>
    <row r="378" spans="1:14" s="2" customFormat="1" ht="12">
      <c r="A378" s="1536">
        <f t="shared" si="17"/>
        <v>378</v>
      </c>
      <c r="B378" s="3"/>
      <c r="C378" s="3"/>
      <c r="D378" s="3"/>
      <c r="E378" s="635" t="s">
        <v>231</v>
      </c>
      <c r="F378" s="169"/>
      <c r="G378" s="169"/>
      <c r="H378" s="127">
        <v>177.5</v>
      </c>
      <c r="I378" s="128">
        <f t="shared" ref="I378:I380" si="23">IF(SUM(H378)-SUM(J378)=0,"- ",SUM(H378)-SUM(J378))</f>
        <v>11.099999999999994</v>
      </c>
      <c r="J378" s="129">
        <v>166.4</v>
      </c>
    </row>
    <row r="379" spans="1:14">
      <c r="A379" s="1536">
        <f t="shared" si="17"/>
        <v>379</v>
      </c>
      <c r="D379" s="3"/>
      <c r="E379" s="636" t="s">
        <v>232</v>
      </c>
      <c r="F379" s="170"/>
      <c r="G379" s="170"/>
      <c r="H379" s="171">
        <v>4074510</v>
      </c>
      <c r="I379" s="79">
        <f>IF(SUM(H379)-SUM(J379)=0,"- ",SUM(H379)-SUM(J379))</f>
        <v>351264</v>
      </c>
      <c r="J379" s="67">
        <v>3723246</v>
      </c>
      <c r="K379" s="2"/>
      <c r="L379" s="2"/>
      <c r="M379" s="2"/>
      <c r="N379" s="2"/>
    </row>
    <row r="380" spans="1:14" s="2" customFormat="1" ht="12.75" thickBot="1">
      <c r="A380" s="1536">
        <f t="shared" si="17"/>
        <v>380</v>
      </c>
      <c r="B380" s="110"/>
      <c r="C380" s="110"/>
      <c r="D380" s="3"/>
      <c r="E380" s="637" t="s">
        <v>233</v>
      </c>
      <c r="F380" s="175"/>
      <c r="G380" s="175"/>
      <c r="H380" s="173">
        <v>2295372</v>
      </c>
      <c r="I380" s="88">
        <f t="shared" si="23"/>
        <v>58740</v>
      </c>
      <c r="J380" s="69">
        <v>2236632</v>
      </c>
      <c r="L380" s="44"/>
    </row>
    <row r="381" spans="1:14" s="2" customFormat="1" ht="14.25" thickTop="1">
      <c r="A381" s="1536">
        <f t="shared" si="17"/>
        <v>381</v>
      </c>
      <c r="B381" s="3"/>
      <c r="C381" s="3"/>
      <c r="D381" s="3"/>
      <c r="E381" s="176"/>
      <c r="H381" s="44"/>
      <c r="I381" s="82"/>
      <c r="J381" s="82"/>
      <c r="K381" s="44"/>
      <c r="L381" s="623" t="s">
        <v>158</v>
      </c>
      <c r="M381" s="5"/>
      <c r="N381" s="5"/>
    </row>
    <row r="382" spans="1:14" s="2" customFormat="1" ht="19.5" thickBot="1">
      <c r="A382" s="1536">
        <f t="shared" si="17"/>
        <v>382</v>
      </c>
      <c r="B382" s="3"/>
      <c r="C382" s="3"/>
      <c r="D382" s="1069">
        <f>D312+1</f>
        <v>8</v>
      </c>
      <c r="E382" s="570" t="s">
        <v>234</v>
      </c>
      <c r="F382" s="5"/>
      <c r="G382" s="5"/>
      <c r="H382" s="5"/>
      <c r="I382" s="5"/>
      <c r="J382" s="5"/>
      <c r="K382" s="5"/>
    </row>
    <row r="383" spans="1:14" s="2" customFormat="1" thickTop="1" thickBot="1">
      <c r="A383" s="1536">
        <f t="shared" si="17"/>
        <v>383</v>
      </c>
      <c r="B383" s="3"/>
      <c r="C383" s="3"/>
      <c r="D383" s="3"/>
      <c r="H383" s="672">
        <v>202203</v>
      </c>
      <c r="I383" s="673"/>
      <c r="J383" s="513">
        <v>202103</v>
      </c>
    </row>
    <row r="384" spans="1:14" s="2" customFormat="1" ht="12.75" thickTop="1">
      <c r="A384" s="1536">
        <f t="shared" si="17"/>
        <v>384</v>
      </c>
      <c r="B384" s="3"/>
      <c r="C384" s="3"/>
      <c r="D384" s="3"/>
      <c r="H384" s="1174" t="s">
        <v>1412</v>
      </c>
      <c r="I384" s="573" t="s">
        <v>193</v>
      </c>
      <c r="J384" s="516" t="s">
        <v>1415</v>
      </c>
    </row>
    <row r="385" spans="1:14" s="2" customFormat="1" ht="12">
      <c r="A385" s="1536">
        <f t="shared" si="17"/>
        <v>385</v>
      </c>
      <c r="B385" s="3"/>
      <c r="C385" s="3"/>
      <c r="D385" s="3"/>
      <c r="H385" s="674" t="s">
        <v>79</v>
      </c>
      <c r="I385" s="494"/>
      <c r="J385" s="638" t="s">
        <v>79</v>
      </c>
    </row>
    <row r="386" spans="1:14" s="2" customFormat="1" ht="12">
      <c r="A386" s="1536">
        <f t="shared" si="17"/>
        <v>386</v>
      </c>
      <c r="B386" s="3"/>
      <c r="C386" s="3"/>
      <c r="D386" s="3"/>
      <c r="E386" s="574" t="s">
        <v>235</v>
      </c>
      <c r="F386" s="64"/>
      <c r="G386" s="177"/>
      <c r="H386" s="178">
        <v>0.43</v>
      </c>
      <c r="I386" s="179">
        <f t="shared" ref="I386:I390" si="24">IF(SUM(H386)-SUM(J386)=0,"- ",SUM(H386)-SUM(J386))</f>
        <v>2.0000000000000018E-2</v>
      </c>
      <c r="J386" s="180">
        <v>0.41</v>
      </c>
    </row>
    <row r="387" spans="1:14" s="2" customFormat="1" ht="12">
      <c r="A387" s="1536">
        <f t="shared" ref="A387:A450" si="25">A386+1</f>
        <v>387</v>
      </c>
      <c r="B387" s="3"/>
      <c r="C387" s="3"/>
      <c r="D387" s="3"/>
      <c r="E387" s="575" t="s">
        <v>236</v>
      </c>
      <c r="F387" s="66"/>
      <c r="G387" s="181"/>
      <c r="H387" s="130">
        <v>0.43</v>
      </c>
      <c r="I387" s="131">
        <f t="shared" si="24"/>
        <v>1.0000000000000009E-2</v>
      </c>
      <c r="J387" s="132">
        <v>0.42</v>
      </c>
    </row>
    <row r="388" spans="1:14" s="493" customFormat="1">
      <c r="A388" s="1536">
        <f t="shared" si="25"/>
        <v>388</v>
      </c>
      <c r="B388" s="3"/>
      <c r="C388" s="3"/>
      <c r="D388" s="3"/>
      <c r="E388" s="575" t="s">
        <v>237</v>
      </c>
      <c r="F388" s="66"/>
      <c r="G388" s="181"/>
      <c r="H388" s="130">
        <v>0.42</v>
      </c>
      <c r="I388" s="131">
        <f t="shared" si="24"/>
        <v>2.9999999999999971E-2</v>
      </c>
      <c r="J388" s="132">
        <v>0.39</v>
      </c>
      <c r="K388" s="2"/>
      <c r="L388" s="2"/>
      <c r="M388" s="2"/>
      <c r="N388" s="2"/>
    </row>
    <row r="389" spans="1:14" s="2" customFormat="1" ht="12">
      <c r="A389" s="1536">
        <f t="shared" si="25"/>
        <v>389</v>
      </c>
      <c r="B389" s="3"/>
      <c r="C389" s="3"/>
      <c r="D389" s="3"/>
      <c r="E389" s="575" t="s">
        <v>238</v>
      </c>
      <c r="F389" s="66"/>
      <c r="G389" s="181"/>
      <c r="H389" s="130">
        <v>0.4</v>
      </c>
      <c r="I389" s="131">
        <f t="shared" si="24"/>
        <v>2.0000000000000018E-2</v>
      </c>
      <c r="J389" s="132">
        <v>0.38</v>
      </c>
    </row>
    <row r="390" spans="1:14" s="2" customFormat="1" ht="12.75" thickBot="1">
      <c r="A390" s="1536">
        <f t="shared" si="25"/>
        <v>390</v>
      </c>
      <c r="B390" s="3"/>
      <c r="C390" s="3"/>
      <c r="D390" s="3"/>
      <c r="E390" s="598" t="s">
        <v>239</v>
      </c>
      <c r="F390" s="68"/>
      <c r="G390" s="182"/>
      <c r="H390" s="183">
        <v>0.28999999999999998</v>
      </c>
      <c r="I390" s="136">
        <f t="shared" si="24"/>
        <v>1.9999999999999962E-2</v>
      </c>
      <c r="J390" s="184">
        <v>0.27</v>
      </c>
    </row>
    <row r="391" spans="1:14" s="2" customFormat="1" ht="14.25" thickTop="1">
      <c r="A391" s="1536">
        <f t="shared" si="25"/>
        <v>391</v>
      </c>
      <c r="B391" s="494"/>
      <c r="C391" s="494"/>
      <c r="D391" s="3"/>
      <c r="L391" s="493"/>
      <c r="M391" s="493"/>
      <c r="N391" s="493"/>
    </row>
    <row r="392" spans="1:14" s="2" customFormat="1" ht="19.5" thickBot="1">
      <c r="A392" s="1536">
        <f t="shared" si="25"/>
        <v>392</v>
      </c>
      <c r="B392" s="3"/>
      <c r="C392" s="3"/>
      <c r="D392" s="1069">
        <f>D382+1</f>
        <v>9</v>
      </c>
      <c r="E392" s="570" t="s">
        <v>240</v>
      </c>
      <c r="F392" s="493"/>
      <c r="G392" s="493"/>
      <c r="H392" s="493"/>
      <c r="I392" s="493"/>
      <c r="J392" s="623" t="s">
        <v>158</v>
      </c>
      <c r="K392" s="493"/>
    </row>
    <row r="393" spans="1:14" s="2" customFormat="1" thickTop="1" thickBot="1">
      <c r="A393" s="1536">
        <f t="shared" si="25"/>
        <v>393</v>
      </c>
      <c r="B393" s="3"/>
      <c r="C393" s="3"/>
      <c r="D393" s="3"/>
      <c r="H393" s="672">
        <v>202203</v>
      </c>
      <c r="I393" s="673"/>
      <c r="J393" s="513">
        <v>202103</v>
      </c>
    </row>
    <row r="394" spans="1:14" s="2" customFormat="1" ht="12.75" thickTop="1">
      <c r="A394" s="1536">
        <f t="shared" si="25"/>
        <v>394</v>
      </c>
      <c r="B394" s="3"/>
      <c r="C394" s="3"/>
      <c r="D394" s="3"/>
      <c r="H394" s="1174" t="s">
        <v>1412</v>
      </c>
      <c r="I394" s="573" t="s">
        <v>193</v>
      </c>
      <c r="J394" s="516" t="s">
        <v>1415</v>
      </c>
    </row>
    <row r="395" spans="1:14" s="2" customFormat="1" ht="12">
      <c r="A395" s="1536">
        <f t="shared" si="25"/>
        <v>395</v>
      </c>
      <c r="B395" s="3"/>
      <c r="C395" s="3"/>
      <c r="D395" s="3"/>
      <c r="H395" s="674" t="s">
        <v>79</v>
      </c>
      <c r="I395" s="494"/>
      <c r="J395" s="638" t="s">
        <v>79</v>
      </c>
    </row>
    <row r="396" spans="1:14" s="2" customFormat="1" ht="12">
      <c r="A396" s="1536">
        <f t="shared" si="25"/>
        <v>396</v>
      </c>
      <c r="B396" s="3"/>
      <c r="C396" s="3"/>
      <c r="D396" s="3"/>
      <c r="E396" s="574" t="s">
        <v>1053</v>
      </c>
      <c r="F396" s="64"/>
      <c r="G396" s="177"/>
      <c r="H396" s="178">
        <v>7.93</v>
      </c>
      <c r="I396" s="179">
        <f t="shared" ref="I396:I400" si="26">IF(SUM(H396)-SUM(J396)=0,"- ",SUM(H396)-SUM(J396))</f>
        <v>0.26999999999999957</v>
      </c>
      <c r="J396" s="180">
        <v>7.66</v>
      </c>
    </row>
    <row r="397" spans="1:14" s="493" customFormat="1">
      <c r="A397" s="1536">
        <f t="shared" si="25"/>
        <v>397</v>
      </c>
      <c r="B397" s="3"/>
      <c r="C397" s="3"/>
      <c r="D397" s="3"/>
      <c r="E397" s="575" t="s">
        <v>1054</v>
      </c>
      <c r="F397" s="66"/>
      <c r="G397" s="181"/>
      <c r="H397" s="130">
        <v>8.08</v>
      </c>
      <c r="I397" s="131">
        <f t="shared" si="26"/>
        <v>0.37999999999999989</v>
      </c>
      <c r="J397" s="132">
        <v>7.7</v>
      </c>
      <c r="K397" s="2"/>
      <c r="L397" s="2"/>
      <c r="M397" s="2"/>
      <c r="N397" s="2"/>
    </row>
    <row r="398" spans="1:14" s="2" customFormat="1" ht="12">
      <c r="A398" s="1536">
        <f t="shared" si="25"/>
        <v>398</v>
      </c>
      <c r="B398" s="3"/>
      <c r="C398" s="3"/>
      <c r="D398" s="3"/>
      <c r="E398" s="575" t="s">
        <v>1055</v>
      </c>
      <c r="F398" s="66"/>
      <c r="G398" s="181"/>
      <c r="H398" s="130">
        <v>7.77</v>
      </c>
      <c r="I398" s="131">
        <f t="shared" si="26"/>
        <v>0.46999999999999975</v>
      </c>
      <c r="J398" s="132">
        <v>7.3</v>
      </c>
    </row>
    <row r="399" spans="1:14" s="2" customFormat="1" ht="12">
      <c r="A399" s="1536">
        <f t="shared" si="25"/>
        <v>399</v>
      </c>
      <c r="B399" s="3"/>
      <c r="C399" s="3"/>
      <c r="D399" s="3"/>
      <c r="E399" s="575" t="s">
        <v>1056</v>
      </c>
      <c r="F399" s="66"/>
      <c r="G399" s="181"/>
      <c r="H399" s="130">
        <v>7.59</v>
      </c>
      <c r="I399" s="131">
        <f t="shared" si="26"/>
        <v>0.55999999999999961</v>
      </c>
      <c r="J399" s="132">
        <v>7.03</v>
      </c>
    </row>
    <row r="400" spans="1:14" s="2" customFormat="1" ht="14.25" thickBot="1">
      <c r="A400" s="1536">
        <f t="shared" si="25"/>
        <v>400</v>
      </c>
      <c r="B400" s="3"/>
      <c r="C400" s="3"/>
      <c r="D400" s="3"/>
      <c r="E400" s="598" t="s">
        <v>1057</v>
      </c>
      <c r="F400" s="68"/>
      <c r="G400" s="182"/>
      <c r="H400" s="183">
        <v>5.39</v>
      </c>
      <c r="I400" s="136">
        <f t="shared" si="26"/>
        <v>0.38999999999999968</v>
      </c>
      <c r="J400" s="184">
        <v>5</v>
      </c>
      <c r="N400" s="493"/>
    </row>
    <row r="401" spans="1:14" s="2" customFormat="1" ht="14.25" thickTop="1">
      <c r="A401" s="1536">
        <f t="shared" si="25"/>
        <v>401</v>
      </c>
      <c r="B401" s="494"/>
      <c r="C401" s="494"/>
      <c r="D401" s="3"/>
      <c r="L401" s="623" t="s">
        <v>158</v>
      </c>
      <c r="M401" s="493"/>
    </row>
    <row r="402" spans="1:14" s="2" customFormat="1" ht="19.5" thickBot="1">
      <c r="A402" s="1536">
        <f t="shared" si="25"/>
        <v>402</v>
      </c>
      <c r="B402" s="3"/>
      <c r="C402" s="3"/>
      <c r="D402" s="1069">
        <f>D392+1</f>
        <v>10</v>
      </c>
      <c r="E402" s="570" t="s">
        <v>241</v>
      </c>
      <c r="F402" s="493"/>
      <c r="G402" s="493"/>
      <c r="H402" s="493"/>
      <c r="I402" s="493"/>
      <c r="J402" s="493"/>
      <c r="K402" s="493"/>
    </row>
    <row r="403" spans="1:14" s="493" customFormat="1" ht="15" thickTop="1" thickBot="1">
      <c r="A403" s="1536">
        <f t="shared" si="25"/>
        <v>403</v>
      </c>
      <c r="B403" s="3"/>
      <c r="C403" s="3"/>
      <c r="D403" s="3"/>
      <c r="E403" s="2"/>
      <c r="F403" s="2"/>
      <c r="G403" s="2"/>
      <c r="H403" s="672">
        <v>202203</v>
      </c>
      <c r="I403" s="673"/>
      <c r="J403" s="513">
        <v>202103</v>
      </c>
      <c r="K403" s="2"/>
      <c r="L403" s="2"/>
      <c r="M403" s="2"/>
      <c r="N403" s="2"/>
    </row>
    <row r="404" spans="1:14" s="2" customFormat="1" ht="12.75" thickTop="1">
      <c r="A404" s="1536">
        <f t="shared" si="25"/>
        <v>404</v>
      </c>
      <c r="B404" s="3"/>
      <c r="C404" s="3"/>
      <c r="D404" s="3"/>
      <c r="H404" s="1174" t="s">
        <v>1412</v>
      </c>
      <c r="I404" s="573" t="s">
        <v>193</v>
      </c>
      <c r="J404" s="516" t="s">
        <v>1415</v>
      </c>
    </row>
    <row r="405" spans="1:14" s="2" customFormat="1" ht="12">
      <c r="A405" s="1536">
        <f t="shared" si="25"/>
        <v>405</v>
      </c>
      <c r="B405" s="3"/>
      <c r="C405" s="3"/>
      <c r="D405" s="3"/>
      <c r="H405" s="674" t="s">
        <v>79</v>
      </c>
      <c r="I405" s="494"/>
      <c r="J405" s="638" t="s">
        <v>79</v>
      </c>
    </row>
    <row r="406" spans="1:14" s="2" customFormat="1" ht="12">
      <c r="A406" s="1536">
        <f t="shared" si="25"/>
        <v>406</v>
      </c>
      <c r="B406" s="3"/>
      <c r="C406" s="3"/>
      <c r="D406" s="3"/>
      <c r="E406" s="574" t="s">
        <v>242</v>
      </c>
      <c r="F406" s="64"/>
      <c r="G406" s="177"/>
      <c r="H406" s="178">
        <v>52.37</v>
      </c>
      <c r="I406" s="179">
        <f t="shared" ref="I406:I407" si="27">IF(SUM(H406)-SUM(J406)=0,"- ",SUM(H406)-SUM(J406))</f>
        <v>-2.7600000000000051</v>
      </c>
      <c r="J406" s="180">
        <v>55.13</v>
      </c>
    </row>
    <row r="407" spans="1:14" s="2" customFormat="1" ht="14.25" thickBot="1">
      <c r="A407" s="1536">
        <f t="shared" si="25"/>
        <v>407</v>
      </c>
      <c r="B407" s="3"/>
      <c r="C407" s="3"/>
      <c r="D407" s="3"/>
      <c r="E407" s="598" t="s">
        <v>243</v>
      </c>
      <c r="F407" s="68"/>
      <c r="G407" s="182"/>
      <c r="H407" s="183">
        <v>51.9</v>
      </c>
      <c r="I407" s="136">
        <f t="shared" si="27"/>
        <v>-3.1000000000000014</v>
      </c>
      <c r="J407" s="184">
        <v>55</v>
      </c>
      <c r="N407" s="493"/>
    </row>
    <row r="408" spans="1:14" s="2" customFormat="1" ht="14.25" thickTop="1">
      <c r="A408" s="1536">
        <f t="shared" si="25"/>
        <v>408</v>
      </c>
      <c r="B408" s="494"/>
      <c r="C408" s="494"/>
      <c r="D408" s="3"/>
      <c r="L408" s="493"/>
      <c r="M408" s="493"/>
    </row>
    <row r="409" spans="1:14" s="2" customFormat="1" ht="19.5" thickBot="1">
      <c r="A409" s="1536">
        <f t="shared" si="25"/>
        <v>409</v>
      </c>
      <c r="B409" s="3"/>
      <c r="C409" s="3"/>
      <c r="D409" s="1069">
        <f>D402+1</f>
        <v>11</v>
      </c>
      <c r="E409" s="570" t="s">
        <v>244</v>
      </c>
      <c r="F409" s="493"/>
      <c r="G409" s="493"/>
      <c r="H409" s="493"/>
      <c r="I409" s="493"/>
      <c r="J409" s="571" t="s">
        <v>52</v>
      </c>
      <c r="K409" s="493"/>
    </row>
    <row r="410" spans="1:14" s="2" customFormat="1" thickTop="1" thickBot="1">
      <c r="A410" s="1536">
        <f t="shared" si="25"/>
        <v>410</v>
      </c>
      <c r="B410" s="3"/>
      <c r="C410" s="3"/>
      <c r="D410" s="3"/>
      <c r="E410" s="73"/>
      <c r="H410" s="672">
        <v>202203</v>
      </c>
      <c r="I410" s="673"/>
      <c r="J410" s="513">
        <v>202103</v>
      </c>
    </row>
    <row r="411" spans="1:14" s="2" customFormat="1" ht="12.75" thickTop="1">
      <c r="A411" s="1536">
        <f t="shared" si="25"/>
        <v>411</v>
      </c>
      <c r="B411" s="3"/>
      <c r="C411" s="3"/>
      <c r="D411" s="3"/>
      <c r="E411" s="73"/>
      <c r="H411" s="674" t="s">
        <v>1412</v>
      </c>
      <c r="I411" s="494" t="s">
        <v>193</v>
      </c>
      <c r="J411" s="638" t="s">
        <v>1415</v>
      </c>
    </row>
    <row r="412" spans="1:14" s="2" customFormat="1" ht="12">
      <c r="A412" s="1536">
        <f t="shared" si="25"/>
        <v>412</v>
      </c>
      <c r="B412" s="3"/>
      <c r="C412" s="3"/>
      <c r="D412" s="3"/>
      <c r="E412" s="73"/>
      <c r="H412" s="1231" t="s">
        <v>79</v>
      </c>
      <c r="I412" s="604"/>
      <c r="J412" s="1227" t="s">
        <v>79</v>
      </c>
    </row>
    <row r="413" spans="1:14" s="2" customFormat="1" ht="12">
      <c r="A413" s="1536">
        <f t="shared" si="25"/>
        <v>413</v>
      </c>
      <c r="B413" s="3"/>
      <c r="C413" s="3"/>
      <c r="D413" s="3"/>
      <c r="E413" s="1585" t="s">
        <v>188</v>
      </c>
      <c r="F413" s="574" t="s">
        <v>245</v>
      </c>
      <c r="G413" s="640" t="s">
        <v>246</v>
      </c>
      <c r="H413" s="185" t="s">
        <v>1381</v>
      </c>
      <c r="I413" s="85" t="str">
        <f t="shared" ref="I413:I424" si="28">IF(SUM(H413)-SUM(J413)=0,"- ",SUM(H413)-SUM(J413))</f>
        <v xml:space="preserve">- </v>
      </c>
      <c r="J413" s="65" t="s">
        <v>1381</v>
      </c>
    </row>
    <row r="414" spans="1:14" s="2" customFormat="1" ht="12">
      <c r="A414" s="1536">
        <f t="shared" si="25"/>
        <v>414</v>
      </c>
      <c r="B414" s="3"/>
      <c r="C414" s="3"/>
      <c r="D414" s="3"/>
      <c r="E414" s="1586"/>
      <c r="F414" s="598" t="s">
        <v>247</v>
      </c>
      <c r="G414" s="641" t="s">
        <v>248</v>
      </c>
      <c r="H414" s="186" t="s">
        <v>1381</v>
      </c>
      <c r="I414" s="88" t="str">
        <f t="shared" si="28"/>
        <v xml:space="preserve">- </v>
      </c>
      <c r="J414" s="69" t="s">
        <v>1381</v>
      </c>
    </row>
    <row r="415" spans="1:14" s="2" customFormat="1" ht="12">
      <c r="A415" s="1536">
        <f t="shared" si="25"/>
        <v>415</v>
      </c>
      <c r="B415" s="3"/>
      <c r="C415" s="3"/>
      <c r="D415" s="3"/>
      <c r="E415" s="1585" t="s">
        <v>249</v>
      </c>
      <c r="F415" s="574" t="s">
        <v>245</v>
      </c>
      <c r="G415" s="640" t="s">
        <v>250</v>
      </c>
      <c r="H415" s="185">
        <v>14787688</v>
      </c>
      <c r="I415" s="85">
        <f t="shared" si="28"/>
        <v>683184</v>
      </c>
      <c r="J415" s="65">
        <v>14104504</v>
      </c>
    </row>
    <row r="416" spans="1:14" s="2" customFormat="1" ht="12">
      <c r="A416" s="1536">
        <f t="shared" si="25"/>
        <v>416</v>
      </c>
      <c r="B416" s="3"/>
      <c r="C416" s="3"/>
      <c r="D416" s="3"/>
      <c r="E416" s="1586"/>
      <c r="F416" s="598" t="s">
        <v>247</v>
      </c>
      <c r="G416" s="641" t="s">
        <v>251</v>
      </c>
      <c r="H416" s="186">
        <v>14199500</v>
      </c>
      <c r="I416" s="88">
        <f t="shared" si="28"/>
        <v>763300</v>
      </c>
      <c r="J416" s="69">
        <v>13436200</v>
      </c>
    </row>
    <row r="417" spans="1:14" s="2" customFormat="1" ht="12">
      <c r="A417" s="1536">
        <f t="shared" si="25"/>
        <v>417</v>
      </c>
      <c r="B417" s="3"/>
      <c r="C417" s="3"/>
      <c r="D417" s="3"/>
      <c r="E417" s="1585" t="s">
        <v>252</v>
      </c>
      <c r="F417" s="574" t="s">
        <v>245</v>
      </c>
      <c r="G417" s="640" t="s">
        <v>253</v>
      </c>
      <c r="H417" s="185">
        <v>608959</v>
      </c>
      <c r="I417" s="85">
        <f t="shared" si="28"/>
        <v>99509</v>
      </c>
      <c r="J417" s="65">
        <v>509450</v>
      </c>
    </row>
    <row r="418" spans="1:14" s="2" customFormat="1" ht="12">
      <c r="A418" s="1536">
        <f t="shared" si="25"/>
        <v>418</v>
      </c>
      <c r="B418" s="3"/>
      <c r="C418" s="3"/>
      <c r="D418" s="3"/>
      <c r="E418" s="1586"/>
      <c r="F418" s="598" t="s">
        <v>247</v>
      </c>
      <c r="G418" s="641" t="s">
        <v>254</v>
      </c>
      <c r="H418" s="186">
        <v>532300</v>
      </c>
      <c r="I418" s="88">
        <f t="shared" si="28"/>
        <v>14100</v>
      </c>
      <c r="J418" s="69">
        <v>518200</v>
      </c>
    </row>
    <row r="419" spans="1:14" s="2" customFormat="1" ht="12">
      <c r="A419" s="1536">
        <f t="shared" si="25"/>
        <v>419</v>
      </c>
      <c r="B419" s="3"/>
      <c r="C419" s="3"/>
      <c r="D419" s="3"/>
      <c r="E419" s="1579" t="s">
        <v>255</v>
      </c>
      <c r="F419" s="574" t="s">
        <v>256</v>
      </c>
      <c r="G419" s="640" t="s">
        <v>257</v>
      </c>
      <c r="H419" s="185">
        <v>15396647</v>
      </c>
      <c r="I419" s="85">
        <f t="shared" si="28"/>
        <v>782693</v>
      </c>
      <c r="J419" s="65">
        <v>14613954</v>
      </c>
    </row>
    <row r="420" spans="1:14" s="2" customFormat="1" ht="12">
      <c r="A420" s="1536">
        <f t="shared" si="25"/>
        <v>420</v>
      </c>
      <c r="B420" s="3"/>
      <c r="C420" s="3"/>
      <c r="D420" s="3"/>
      <c r="E420" s="1580"/>
      <c r="F420" s="598" t="s">
        <v>258</v>
      </c>
      <c r="G420" s="641" t="s">
        <v>259</v>
      </c>
      <c r="H420" s="186">
        <v>14731800</v>
      </c>
      <c r="I420" s="88">
        <f t="shared" si="28"/>
        <v>777400</v>
      </c>
      <c r="J420" s="69">
        <v>13954400</v>
      </c>
    </row>
    <row r="421" spans="1:14" s="2" customFormat="1" ht="12">
      <c r="A421" s="1536">
        <f t="shared" si="25"/>
        <v>421</v>
      </c>
      <c r="B421" s="3"/>
      <c r="C421" s="3"/>
      <c r="D421" s="3"/>
      <c r="E421" s="1579" t="s">
        <v>260</v>
      </c>
      <c r="F421" s="574" t="s">
        <v>245</v>
      </c>
      <c r="G421" s="640"/>
      <c r="H421" s="185">
        <v>11691342</v>
      </c>
      <c r="I421" s="85">
        <f t="shared" si="28"/>
        <v>484893</v>
      </c>
      <c r="J421" s="65">
        <v>11206449</v>
      </c>
    </row>
    <row r="422" spans="1:14" s="2" customFormat="1" ht="12">
      <c r="A422" s="1536">
        <f t="shared" si="25"/>
        <v>422</v>
      </c>
      <c r="B422" s="3"/>
      <c r="C422" s="3"/>
      <c r="D422" s="3"/>
      <c r="E422" s="1580"/>
      <c r="F422" s="598" t="s">
        <v>247</v>
      </c>
      <c r="G422" s="641"/>
      <c r="H422" s="186">
        <v>11454500</v>
      </c>
      <c r="I422" s="88">
        <f t="shared" si="28"/>
        <v>451900</v>
      </c>
      <c r="J422" s="69">
        <v>11002600</v>
      </c>
    </row>
    <row r="423" spans="1:14" s="2" customFormat="1" ht="12">
      <c r="A423" s="1536">
        <f t="shared" si="25"/>
        <v>423</v>
      </c>
      <c r="B423" s="3"/>
      <c r="C423" s="3"/>
      <c r="D423" s="3"/>
      <c r="E423" s="1579" t="s">
        <v>261</v>
      </c>
      <c r="F423" s="574" t="s">
        <v>245</v>
      </c>
      <c r="G423" s="640"/>
      <c r="H423" s="185">
        <v>2463245</v>
      </c>
      <c r="I423" s="85">
        <f t="shared" si="28"/>
        <v>82620</v>
      </c>
      <c r="J423" s="65">
        <v>2380625</v>
      </c>
    </row>
    <row r="424" spans="1:14">
      <c r="A424" s="1536">
        <f t="shared" si="25"/>
        <v>424</v>
      </c>
      <c r="D424" s="3"/>
      <c r="E424" s="1580"/>
      <c r="F424" s="598" t="s">
        <v>247</v>
      </c>
      <c r="G424" s="641"/>
      <c r="H424" s="186">
        <v>2271900</v>
      </c>
      <c r="I424" s="88">
        <f t="shared" si="28"/>
        <v>195600</v>
      </c>
      <c r="J424" s="69">
        <v>2076300</v>
      </c>
      <c r="K424" s="2"/>
      <c r="L424" s="2"/>
      <c r="M424" s="2"/>
      <c r="N424" s="2"/>
    </row>
    <row r="425" spans="1:14">
      <c r="A425" s="1536">
        <f t="shared" si="25"/>
        <v>425</v>
      </c>
      <c r="D425" s="3"/>
      <c r="E425" s="594" t="s">
        <v>262</v>
      </c>
      <c r="F425" s="621"/>
      <c r="G425" s="508"/>
      <c r="H425" s="44"/>
      <c r="I425" s="82"/>
      <c r="J425" s="623" t="s">
        <v>158</v>
      </c>
      <c r="K425" s="2"/>
      <c r="L425" s="2"/>
      <c r="M425" s="2"/>
      <c r="N425" s="2"/>
    </row>
    <row r="426" spans="1:14" s="2" customFormat="1" ht="12">
      <c r="A426" s="1536">
        <f t="shared" si="25"/>
        <v>426</v>
      </c>
      <c r="B426" s="3"/>
      <c r="C426" s="3"/>
      <c r="D426" s="3"/>
      <c r="E426" s="642" t="s">
        <v>263</v>
      </c>
      <c r="F426" s="643"/>
      <c r="G426" s="640"/>
      <c r="H426" s="178">
        <v>75.930000000000007</v>
      </c>
      <c r="I426" s="179">
        <f t="shared" ref="I426:I429" si="29">IF(SUM(H426)-SUM(J426)=0,"- ",SUM(H426)-SUM(J426))</f>
        <v>-0.75</v>
      </c>
      <c r="J426" s="180">
        <v>76.680000000000007</v>
      </c>
    </row>
    <row r="427" spans="1:14" s="2" customFormat="1" ht="12">
      <c r="A427" s="1536">
        <f t="shared" si="25"/>
        <v>427</v>
      </c>
      <c r="B427" s="3"/>
      <c r="C427" s="3"/>
      <c r="D427" s="3"/>
      <c r="E427" s="644" t="s">
        <v>264</v>
      </c>
      <c r="F427" s="645"/>
      <c r="G427" s="646"/>
      <c r="H427" s="130">
        <v>77.75</v>
      </c>
      <c r="I427" s="131">
        <f t="shared" si="29"/>
        <v>-1.0999999999999943</v>
      </c>
      <c r="J427" s="132">
        <v>78.849999999999994</v>
      </c>
    </row>
    <row r="428" spans="1:14" s="2" customFormat="1">
      <c r="A428" s="1536">
        <f t="shared" si="25"/>
        <v>428</v>
      </c>
      <c r="B428" s="3"/>
      <c r="C428" s="3"/>
      <c r="D428" s="3"/>
      <c r="E428" s="644" t="s">
        <v>265</v>
      </c>
      <c r="F428" s="645"/>
      <c r="G428" s="646"/>
      <c r="H428" s="130">
        <v>16</v>
      </c>
      <c r="I428" s="131">
        <f t="shared" si="29"/>
        <v>-0.28999999999999915</v>
      </c>
      <c r="J428" s="132">
        <v>16.29</v>
      </c>
      <c r="N428" s="5"/>
    </row>
    <row r="429" spans="1:14" s="2" customFormat="1" ht="14.25" thickBot="1">
      <c r="A429" s="1536">
        <f t="shared" si="25"/>
        <v>429</v>
      </c>
      <c r="B429" s="3"/>
      <c r="C429" s="3"/>
      <c r="D429" s="3"/>
      <c r="E429" s="647" t="s">
        <v>266</v>
      </c>
      <c r="F429" s="648"/>
      <c r="G429" s="641"/>
      <c r="H429" s="183">
        <v>15.42</v>
      </c>
      <c r="I429" s="136">
        <f t="shared" si="29"/>
        <v>0.53999999999999915</v>
      </c>
      <c r="J429" s="184">
        <v>14.88</v>
      </c>
      <c r="L429" s="5"/>
      <c r="M429" s="5"/>
      <c r="N429" s="5"/>
    </row>
    <row r="430" spans="1:14" s="2" customFormat="1" ht="14.25" thickTop="1">
      <c r="A430" s="1536">
        <f t="shared" si="25"/>
        <v>430</v>
      </c>
      <c r="B430" s="3"/>
      <c r="C430" s="3"/>
      <c r="D430" s="1065"/>
      <c r="E430" s="5"/>
      <c r="F430" s="5"/>
      <c r="G430" s="5"/>
      <c r="H430" s="5"/>
      <c r="I430" s="5"/>
      <c r="J430" s="5"/>
      <c r="K430" s="5"/>
      <c r="L430" s="5"/>
      <c r="M430" s="5"/>
    </row>
    <row r="431" spans="1:14" s="2" customFormat="1" ht="19.5" thickBot="1">
      <c r="A431" s="1536">
        <f t="shared" si="25"/>
        <v>431</v>
      </c>
      <c r="B431" s="3"/>
      <c r="C431" s="3"/>
      <c r="D431" s="1069">
        <f>D409+1</f>
        <v>12</v>
      </c>
      <c r="E431" s="570" t="s">
        <v>267</v>
      </c>
      <c r="F431" s="5"/>
      <c r="G431" s="5"/>
      <c r="H431" s="5"/>
      <c r="I431" s="5"/>
      <c r="J431" s="623" t="s">
        <v>268</v>
      </c>
      <c r="K431" s="5"/>
    </row>
    <row r="432" spans="1:14" s="2" customFormat="1" thickTop="1" thickBot="1">
      <c r="A432" s="1536">
        <f t="shared" si="25"/>
        <v>432</v>
      </c>
      <c r="B432" s="3"/>
      <c r="C432" s="3"/>
      <c r="D432" s="3"/>
      <c r="E432" s="73"/>
      <c r="H432" s="672">
        <v>202203</v>
      </c>
      <c r="I432" s="673"/>
      <c r="J432" s="513">
        <v>202103</v>
      </c>
    </row>
    <row r="433" spans="1:14" s="2" customFormat="1" ht="12.75" thickTop="1">
      <c r="A433" s="1536">
        <f t="shared" si="25"/>
        <v>433</v>
      </c>
      <c r="B433" s="3"/>
      <c r="C433" s="3"/>
      <c r="D433" s="3"/>
      <c r="E433" s="73"/>
      <c r="H433" s="674" t="s">
        <v>1412</v>
      </c>
      <c r="I433" s="494" t="s">
        <v>193</v>
      </c>
      <c r="J433" s="638" t="s">
        <v>1415</v>
      </c>
    </row>
    <row r="434" spans="1:14" s="2" customFormat="1" ht="12">
      <c r="A434" s="1536">
        <f t="shared" si="25"/>
        <v>434</v>
      </c>
      <c r="B434" s="3"/>
      <c r="C434" s="3"/>
      <c r="D434" s="3"/>
      <c r="E434" s="73"/>
      <c r="H434" s="1231" t="s">
        <v>79</v>
      </c>
      <c r="I434" s="604"/>
      <c r="J434" s="1227" t="s">
        <v>79</v>
      </c>
    </row>
    <row r="435" spans="1:14" s="2" customFormat="1" ht="12">
      <c r="A435" s="1536">
        <f t="shared" si="25"/>
        <v>435</v>
      </c>
      <c r="B435" s="3"/>
      <c r="C435" s="3"/>
      <c r="D435" s="3"/>
      <c r="E435" s="574" t="s">
        <v>269</v>
      </c>
      <c r="F435" s="574"/>
      <c r="G435" s="591" t="s">
        <v>270</v>
      </c>
      <c r="H435" s="185">
        <v>4024300</v>
      </c>
      <c r="I435" s="85">
        <f t="shared" ref="I435:I444" si="30">IF(SUM(H435)-SUM(J435)=0,"- ",SUM(H435)-SUM(J435))</f>
        <v>103900</v>
      </c>
      <c r="J435" s="65">
        <v>3920400</v>
      </c>
    </row>
    <row r="436" spans="1:14" s="2" customFormat="1" ht="12">
      <c r="A436" s="1536">
        <f t="shared" si="25"/>
        <v>436</v>
      </c>
      <c r="B436" s="3"/>
      <c r="C436" s="3"/>
      <c r="D436" s="3"/>
      <c r="E436" s="576" t="s">
        <v>271</v>
      </c>
      <c r="F436" s="575"/>
      <c r="G436" s="566" t="s">
        <v>270</v>
      </c>
      <c r="H436" s="171">
        <v>3834300</v>
      </c>
      <c r="I436" s="79">
        <f t="shared" si="30"/>
        <v>98200</v>
      </c>
      <c r="J436" s="67">
        <v>3736100</v>
      </c>
    </row>
    <row r="437" spans="1:14" s="2" customFormat="1" ht="12">
      <c r="A437" s="1536">
        <f t="shared" si="25"/>
        <v>437</v>
      </c>
      <c r="B437" s="3"/>
      <c r="C437" s="3"/>
      <c r="D437" s="3"/>
      <c r="E437" s="576" t="s">
        <v>272</v>
      </c>
      <c r="F437" s="575"/>
      <c r="G437" s="566" t="s">
        <v>270</v>
      </c>
      <c r="H437" s="171">
        <v>189900</v>
      </c>
      <c r="I437" s="79">
        <f t="shared" si="30"/>
        <v>5700</v>
      </c>
      <c r="J437" s="67">
        <v>184200</v>
      </c>
    </row>
    <row r="438" spans="1:14" s="2" customFormat="1" ht="12">
      <c r="A438" s="1536">
        <f t="shared" si="25"/>
        <v>438</v>
      </c>
      <c r="B438" s="3"/>
      <c r="C438" s="3"/>
      <c r="D438" s="3"/>
      <c r="E438" s="598" t="s">
        <v>273</v>
      </c>
      <c r="F438" s="598"/>
      <c r="G438" s="567" t="s">
        <v>274</v>
      </c>
      <c r="H438" s="187">
        <v>34.42</v>
      </c>
      <c r="I438" s="136">
        <f t="shared" si="30"/>
        <v>-0.55999999999999517</v>
      </c>
      <c r="J438" s="184">
        <v>34.979999999999997</v>
      </c>
    </row>
    <row r="439" spans="1:14">
      <c r="A439" s="1536">
        <f t="shared" si="25"/>
        <v>439</v>
      </c>
      <c r="D439" s="3"/>
      <c r="E439" s="649" t="s">
        <v>275</v>
      </c>
      <c r="F439" s="650"/>
      <c r="G439" s="650" t="s">
        <v>270</v>
      </c>
      <c r="H439" s="188">
        <v>9450600</v>
      </c>
      <c r="I439" s="103">
        <f t="shared" si="30"/>
        <v>350900</v>
      </c>
      <c r="J439" s="189">
        <v>9099700</v>
      </c>
      <c r="K439" s="2"/>
      <c r="L439" s="2"/>
      <c r="M439" s="2"/>
      <c r="N439" s="2"/>
    </row>
    <row r="440" spans="1:14" s="2" customFormat="1" ht="12">
      <c r="A440" s="1536">
        <f t="shared" si="25"/>
        <v>440</v>
      </c>
      <c r="B440" s="3"/>
      <c r="C440" s="3"/>
      <c r="D440" s="3"/>
      <c r="E440" s="575" t="s">
        <v>276</v>
      </c>
      <c r="F440" s="566"/>
      <c r="G440" s="566" t="s">
        <v>270</v>
      </c>
      <c r="H440" s="171">
        <v>11425900</v>
      </c>
      <c r="I440" s="79">
        <f t="shared" si="30"/>
        <v>219451</v>
      </c>
      <c r="J440" s="67">
        <v>11206449</v>
      </c>
    </row>
    <row r="441" spans="1:14" s="2" customFormat="1" ht="12">
      <c r="A441" s="1536">
        <f t="shared" si="25"/>
        <v>441</v>
      </c>
      <c r="B441" s="3"/>
      <c r="C441" s="3"/>
      <c r="D441" s="3"/>
      <c r="E441" s="598" t="s">
        <v>277</v>
      </c>
      <c r="F441" s="567"/>
      <c r="G441" s="567" t="s">
        <v>274</v>
      </c>
      <c r="H441" s="187">
        <v>82.71</v>
      </c>
      <c r="I441" s="136">
        <f t="shared" si="30"/>
        <v>-0.29000000000000625</v>
      </c>
      <c r="J441" s="184">
        <v>83</v>
      </c>
    </row>
    <row r="442" spans="1:14" s="2" customFormat="1" ht="12">
      <c r="A442" s="1536">
        <f t="shared" si="25"/>
        <v>442</v>
      </c>
      <c r="B442" s="3"/>
      <c r="C442" s="3"/>
      <c r="D442" s="3"/>
      <c r="E442" s="649" t="s">
        <v>278</v>
      </c>
      <c r="F442" s="650"/>
      <c r="G442" s="650" t="s">
        <v>279</v>
      </c>
      <c r="H442" s="188" t="s">
        <v>1381</v>
      </c>
      <c r="I442" s="103" t="str">
        <f t="shared" si="30"/>
        <v xml:space="preserve">- </v>
      </c>
      <c r="J442" s="189" t="s">
        <v>1381</v>
      </c>
    </row>
    <row r="443" spans="1:14" s="2" customFormat="1" ht="12">
      <c r="A443" s="1536">
        <f t="shared" si="25"/>
        <v>443</v>
      </c>
      <c r="B443" s="3"/>
      <c r="C443" s="3"/>
      <c r="D443" s="3"/>
      <c r="E443" s="587" t="s">
        <v>280</v>
      </c>
      <c r="F443" s="566"/>
      <c r="G443" s="566" t="s">
        <v>279</v>
      </c>
      <c r="H443" s="171" t="s">
        <v>1381</v>
      </c>
      <c r="I443" s="79" t="str">
        <f t="shared" si="30"/>
        <v xml:space="preserve">- </v>
      </c>
      <c r="J443" s="67" t="s">
        <v>1381</v>
      </c>
    </row>
    <row r="444" spans="1:14" s="2" customFormat="1" ht="14.25" thickBot="1">
      <c r="A444" s="1536">
        <f t="shared" si="25"/>
        <v>444</v>
      </c>
      <c r="B444" s="3"/>
      <c r="C444" s="3"/>
      <c r="D444" s="3"/>
      <c r="E444" s="598" t="s">
        <v>281</v>
      </c>
      <c r="F444" s="567"/>
      <c r="G444" s="567" t="s">
        <v>274</v>
      </c>
      <c r="H444" s="183" t="s">
        <v>1381</v>
      </c>
      <c r="I444" s="136" t="str">
        <f t="shared" si="30"/>
        <v xml:space="preserve">- </v>
      </c>
      <c r="J444" s="184" t="s">
        <v>1381</v>
      </c>
      <c r="N444" s="5"/>
    </row>
    <row r="445" spans="1:14" s="2" customFormat="1" ht="14.25" thickTop="1">
      <c r="A445" s="1536">
        <f t="shared" si="25"/>
        <v>445</v>
      </c>
      <c r="B445" s="3"/>
      <c r="C445" s="3"/>
      <c r="D445" s="3"/>
      <c r="L445" s="5"/>
      <c r="M445" s="5"/>
    </row>
    <row r="446" spans="1:14" s="2" customFormat="1" ht="19.5" thickBot="1">
      <c r="A446" s="1536">
        <f t="shared" si="25"/>
        <v>446</v>
      </c>
      <c r="B446" s="3"/>
      <c r="C446" s="3"/>
      <c r="D446" s="1069">
        <f>D431+1</f>
        <v>13</v>
      </c>
      <c r="E446" s="570" t="s">
        <v>282</v>
      </c>
      <c r="F446" s="5"/>
      <c r="G446" s="5"/>
      <c r="H446" s="5"/>
      <c r="I446" s="5"/>
      <c r="J446" s="571" t="s">
        <v>52</v>
      </c>
      <c r="K446" s="5"/>
    </row>
    <row r="447" spans="1:14" s="2" customFormat="1" thickTop="1" thickBot="1">
      <c r="A447" s="1536">
        <f t="shared" si="25"/>
        <v>447</v>
      </c>
      <c r="B447" s="3"/>
      <c r="C447" s="3"/>
      <c r="D447" s="3"/>
      <c r="E447" s="73"/>
      <c r="H447" s="672">
        <v>202203</v>
      </c>
      <c r="I447" s="673"/>
      <c r="J447" s="513">
        <v>202103</v>
      </c>
    </row>
    <row r="448" spans="1:14" s="2" customFormat="1" ht="12.75" thickTop="1">
      <c r="A448" s="1536">
        <f t="shared" si="25"/>
        <v>448</v>
      </c>
      <c r="B448" s="3"/>
      <c r="C448" s="3"/>
      <c r="D448" s="3"/>
      <c r="E448" s="73"/>
      <c r="H448" s="674" t="s">
        <v>1412</v>
      </c>
      <c r="I448" s="494" t="s">
        <v>193</v>
      </c>
      <c r="J448" s="638" t="s">
        <v>1415</v>
      </c>
    </row>
    <row r="449" spans="1:14" s="2" customFormat="1" ht="12">
      <c r="A449" s="1536">
        <f t="shared" si="25"/>
        <v>449</v>
      </c>
      <c r="B449" s="3"/>
      <c r="C449" s="3"/>
      <c r="D449" s="3"/>
      <c r="E449" s="73"/>
      <c r="H449" s="1231" t="s">
        <v>79</v>
      </c>
      <c r="I449" s="604"/>
      <c r="J449" s="1227" t="s">
        <v>79</v>
      </c>
    </row>
    <row r="450" spans="1:14" s="2" customFormat="1" ht="12">
      <c r="A450" s="1536">
        <f t="shared" si="25"/>
        <v>450</v>
      </c>
      <c r="B450" s="3"/>
      <c r="C450" s="3"/>
      <c r="D450" s="3" t="s">
        <v>79</v>
      </c>
      <c r="E450" s="574" t="s">
        <v>283</v>
      </c>
      <c r="F450" s="574"/>
      <c r="G450" s="651"/>
      <c r="H450" s="185">
        <v>2463245</v>
      </c>
      <c r="I450" s="85">
        <f t="shared" ref="I450:I457" si="31">IF(SUM(H450)-SUM(J450)=0,"- ",SUM(H450)-SUM(J450))</f>
        <v>82620</v>
      </c>
      <c r="J450" s="65">
        <v>2380625</v>
      </c>
    </row>
    <row r="451" spans="1:14" s="2" customFormat="1" ht="12">
      <c r="A451" s="1536">
        <f t="shared" ref="A451:A514" si="32">A450+1</f>
        <v>451</v>
      </c>
      <c r="B451" s="3"/>
      <c r="C451" s="3"/>
      <c r="D451" s="3" t="s">
        <v>79</v>
      </c>
      <c r="E451" s="576" t="s">
        <v>284</v>
      </c>
      <c r="F451" s="575"/>
      <c r="G451" s="607"/>
      <c r="H451" s="171">
        <v>163323</v>
      </c>
      <c r="I451" s="79">
        <f t="shared" si="31"/>
        <v>-23685</v>
      </c>
      <c r="J451" s="67">
        <v>187008</v>
      </c>
    </row>
    <row r="452" spans="1:14">
      <c r="A452" s="1536">
        <f t="shared" si="32"/>
        <v>452</v>
      </c>
      <c r="D452" s="3" t="s">
        <v>79</v>
      </c>
      <c r="E452" s="576" t="s">
        <v>285</v>
      </c>
      <c r="F452" s="575"/>
      <c r="G452" s="607"/>
      <c r="H452" s="171">
        <v>365453</v>
      </c>
      <c r="I452" s="79">
        <f t="shared" si="31"/>
        <v>-8738</v>
      </c>
      <c r="J452" s="67">
        <v>374191</v>
      </c>
      <c r="K452" s="2"/>
      <c r="L452" s="2"/>
      <c r="M452" s="2"/>
      <c r="N452" s="2"/>
    </row>
    <row r="453" spans="1:14" s="2" customFormat="1" ht="12">
      <c r="A453" s="1536">
        <f t="shared" si="32"/>
        <v>453</v>
      </c>
      <c r="B453" s="3"/>
      <c r="C453" s="3"/>
      <c r="D453" s="3" t="s">
        <v>79</v>
      </c>
      <c r="E453" s="576" t="s">
        <v>286</v>
      </c>
      <c r="F453" s="575"/>
      <c r="G453" s="607"/>
      <c r="H453" s="171" t="s">
        <v>1381</v>
      </c>
      <c r="I453" s="79" t="str">
        <f t="shared" si="31"/>
        <v xml:space="preserve">- </v>
      </c>
      <c r="J453" s="67" t="s">
        <v>1381</v>
      </c>
    </row>
    <row r="454" spans="1:14" s="2" customFormat="1" ht="12">
      <c r="A454" s="1536">
        <f t="shared" si="32"/>
        <v>454</v>
      </c>
      <c r="B454" s="3"/>
      <c r="C454" s="3"/>
      <c r="D454" s="3" t="s">
        <v>79</v>
      </c>
      <c r="E454" s="576" t="s">
        <v>287</v>
      </c>
      <c r="F454" s="566"/>
      <c r="G454" s="607"/>
      <c r="H454" s="171">
        <v>524890</v>
      </c>
      <c r="I454" s="79">
        <f t="shared" si="31"/>
        <v>56931</v>
      </c>
      <c r="J454" s="67">
        <v>467959</v>
      </c>
    </row>
    <row r="455" spans="1:14" s="2" customFormat="1" ht="12">
      <c r="A455" s="1536">
        <f t="shared" si="32"/>
        <v>455</v>
      </c>
      <c r="B455" s="3"/>
      <c r="C455" s="3"/>
      <c r="D455" s="3" t="s">
        <v>79</v>
      </c>
      <c r="E455" s="576" t="s">
        <v>288</v>
      </c>
      <c r="F455" s="566"/>
      <c r="G455" s="607"/>
      <c r="H455" s="171">
        <v>249507</v>
      </c>
      <c r="I455" s="79">
        <f t="shared" si="31"/>
        <v>-5181</v>
      </c>
      <c r="J455" s="67">
        <v>254688</v>
      </c>
    </row>
    <row r="456" spans="1:14" s="2" customFormat="1" ht="12">
      <c r="A456" s="1536">
        <f t="shared" si="32"/>
        <v>456</v>
      </c>
      <c r="B456" s="3"/>
      <c r="C456" s="3"/>
      <c r="D456" s="3" t="s">
        <v>79</v>
      </c>
      <c r="E456" s="576" t="s">
        <v>289</v>
      </c>
      <c r="F456" s="566"/>
      <c r="G456" s="607"/>
      <c r="H456" s="171">
        <v>1160070</v>
      </c>
      <c r="I456" s="79">
        <f t="shared" si="31"/>
        <v>63293</v>
      </c>
      <c r="J456" s="67">
        <v>1096777</v>
      </c>
    </row>
    <row r="457" spans="1:14" s="2" customFormat="1" ht="12.75" thickBot="1">
      <c r="A457" s="1536">
        <f t="shared" si="32"/>
        <v>457</v>
      </c>
      <c r="B457" s="3"/>
      <c r="C457" s="3"/>
      <c r="D457" s="3" t="s">
        <v>79</v>
      </c>
      <c r="E457" s="581" t="s">
        <v>290</v>
      </c>
      <c r="F457" s="567"/>
      <c r="G457" s="609"/>
      <c r="H457" s="173">
        <v>597600</v>
      </c>
      <c r="I457" s="88">
        <f t="shared" si="31"/>
        <v>26200</v>
      </c>
      <c r="J457" s="69">
        <v>571400</v>
      </c>
    </row>
    <row r="458" spans="1:14" s="2" customFormat="1" ht="14.25" thickTop="1">
      <c r="A458" s="1536">
        <f t="shared" si="32"/>
        <v>458</v>
      </c>
      <c r="B458" s="3"/>
      <c r="C458" s="3"/>
      <c r="D458" s="3"/>
      <c r="N458" s="5"/>
    </row>
    <row r="459" spans="1:14" s="2" customFormat="1">
      <c r="A459" s="1536">
        <f t="shared" si="32"/>
        <v>459</v>
      </c>
      <c r="B459" s="3"/>
      <c r="C459" s="3"/>
      <c r="D459" s="3"/>
      <c r="L459" s="5"/>
      <c r="M459" s="5"/>
    </row>
    <row r="460" spans="1:14" s="2" customFormat="1" ht="19.5" thickBot="1">
      <c r="A460" s="1536">
        <f t="shared" si="32"/>
        <v>460</v>
      </c>
      <c r="B460" s="3"/>
      <c r="C460" s="3"/>
      <c r="D460" s="1069">
        <f>D446+1</f>
        <v>14</v>
      </c>
      <c r="E460" s="570" t="s">
        <v>291</v>
      </c>
      <c r="F460" s="5"/>
      <c r="G460" s="5"/>
      <c r="H460" s="5"/>
      <c r="I460" s="5"/>
      <c r="J460" s="571" t="s">
        <v>52</v>
      </c>
      <c r="K460" s="5"/>
    </row>
    <row r="461" spans="1:14" s="2" customFormat="1" thickTop="1" thickBot="1">
      <c r="A461" s="1536">
        <f t="shared" si="32"/>
        <v>461</v>
      </c>
      <c r="B461" s="3"/>
      <c r="C461" s="3"/>
      <c r="D461" s="3"/>
      <c r="E461" s="73"/>
      <c r="H461" s="672">
        <v>202203</v>
      </c>
      <c r="I461" s="673"/>
      <c r="J461" s="513">
        <v>202103</v>
      </c>
    </row>
    <row r="462" spans="1:14" s="2" customFormat="1" ht="12.75" thickTop="1">
      <c r="A462" s="1536">
        <f t="shared" si="32"/>
        <v>462</v>
      </c>
      <c r="B462" s="3"/>
      <c r="C462" s="3"/>
      <c r="D462" s="3"/>
      <c r="E462" s="73"/>
      <c r="H462" s="674" t="s">
        <v>1412</v>
      </c>
      <c r="I462" s="494" t="s">
        <v>193</v>
      </c>
      <c r="J462" s="638" t="s">
        <v>1415</v>
      </c>
    </row>
    <row r="463" spans="1:14" s="2" customFormat="1" ht="12">
      <c r="A463" s="1536">
        <f t="shared" si="32"/>
        <v>463</v>
      </c>
      <c r="B463" s="3"/>
      <c r="C463" s="3"/>
      <c r="D463" s="3"/>
      <c r="E463" s="73"/>
      <c r="H463" s="1231" t="s">
        <v>1388</v>
      </c>
      <c r="I463" s="604"/>
      <c r="J463" s="1227" t="s">
        <v>1388</v>
      </c>
    </row>
    <row r="464" spans="1:14" s="2" customFormat="1" ht="12">
      <c r="A464" s="1536">
        <f t="shared" si="32"/>
        <v>464</v>
      </c>
      <c r="B464" s="3"/>
      <c r="C464" s="3"/>
      <c r="D464" s="3" t="s">
        <v>79</v>
      </c>
      <c r="E464" s="574" t="s">
        <v>292</v>
      </c>
      <c r="F464" s="574"/>
      <c r="G464" s="591"/>
      <c r="H464" s="185">
        <v>2116400</v>
      </c>
      <c r="I464" s="85">
        <f t="shared" ref="I464:I472" si="33">IF(SUM(H464)-SUM(J464)=0,"- ",SUM(H464)-SUM(J464))</f>
        <v>19000</v>
      </c>
      <c r="J464" s="65">
        <v>2097400</v>
      </c>
    </row>
    <row r="465" spans="1:14" s="2" customFormat="1" ht="12">
      <c r="A465" s="1536">
        <f t="shared" si="32"/>
        <v>465</v>
      </c>
      <c r="B465" s="3"/>
      <c r="C465" s="3"/>
      <c r="D465" s="3" t="s">
        <v>79</v>
      </c>
      <c r="E465" s="576" t="s">
        <v>293</v>
      </c>
      <c r="F465" s="575"/>
      <c r="G465" s="566"/>
      <c r="H465" s="171">
        <v>342600</v>
      </c>
      <c r="I465" s="79">
        <f t="shared" si="33"/>
        <v>46300</v>
      </c>
      <c r="J465" s="67">
        <v>296300</v>
      </c>
    </row>
    <row r="466" spans="1:14" s="2" customFormat="1" ht="12">
      <c r="A466" s="1536">
        <f t="shared" si="32"/>
        <v>466</v>
      </c>
      <c r="B466" s="3"/>
      <c r="C466" s="3"/>
      <c r="D466" s="3" t="s">
        <v>79</v>
      </c>
      <c r="E466" s="576" t="s">
        <v>294</v>
      </c>
      <c r="F466" s="575"/>
      <c r="G466" s="566"/>
      <c r="H466" s="171">
        <v>97400</v>
      </c>
      <c r="I466" s="79">
        <f t="shared" si="33"/>
        <v>-4000</v>
      </c>
      <c r="J466" s="67">
        <v>101400</v>
      </c>
    </row>
    <row r="467" spans="1:14" s="2" customFormat="1" ht="12">
      <c r="A467" s="1536">
        <f t="shared" si="32"/>
        <v>467</v>
      </c>
      <c r="B467" s="3"/>
      <c r="C467" s="3"/>
      <c r="D467" s="3" t="s">
        <v>79</v>
      </c>
      <c r="E467" s="576" t="s">
        <v>295</v>
      </c>
      <c r="F467" s="575"/>
      <c r="G467" s="566"/>
      <c r="H467" s="171">
        <v>867600</v>
      </c>
      <c r="I467" s="79">
        <f t="shared" si="33"/>
        <v>-10200</v>
      </c>
      <c r="J467" s="67">
        <v>877800</v>
      </c>
    </row>
    <row r="468" spans="1:14" s="2" customFormat="1" ht="12">
      <c r="A468" s="1536">
        <f t="shared" si="32"/>
        <v>468</v>
      </c>
      <c r="B468" s="3"/>
      <c r="C468" s="3"/>
      <c r="D468" s="3" t="s">
        <v>79</v>
      </c>
      <c r="E468" s="576" t="s">
        <v>296</v>
      </c>
      <c r="F468" s="566"/>
      <c r="G468" s="566"/>
      <c r="H468" s="171">
        <v>25800</v>
      </c>
      <c r="I468" s="79">
        <f t="shared" si="33"/>
        <v>-33100</v>
      </c>
      <c r="J468" s="67">
        <v>58900</v>
      </c>
    </row>
    <row r="469" spans="1:14" s="2" customFormat="1" ht="12">
      <c r="A469" s="1536">
        <f t="shared" si="32"/>
        <v>469</v>
      </c>
      <c r="B469" s="3"/>
      <c r="C469" s="3"/>
      <c r="D469" s="3" t="s">
        <v>79</v>
      </c>
      <c r="E469" s="576" t="s">
        <v>64</v>
      </c>
      <c r="F469" s="566"/>
      <c r="G469" s="566"/>
      <c r="H469" s="171">
        <v>21000</v>
      </c>
      <c r="I469" s="79">
        <f t="shared" si="33"/>
        <v>21000</v>
      </c>
      <c r="J469" s="67" t="s">
        <v>1381</v>
      </c>
    </row>
    <row r="470" spans="1:14" s="2" customFormat="1" ht="12">
      <c r="A470" s="1536">
        <f t="shared" si="32"/>
        <v>470</v>
      </c>
      <c r="B470" s="3"/>
      <c r="C470" s="3"/>
      <c r="D470" s="3" t="s">
        <v>79</v>
      </c>
      <c r="E470" s="583" t="s">
        <v>297</v>
      </c>
      <c r="F470" s="652"/>
      <c r="G470" s="652"/>
      <c r="H470" s="190">
        <v>761800</v>
      </c>
      <c r="I470" s="91">
        <f t="shared" si="33"/>
        <v>-1100</v>
      </c>
      <c r="J470" s="191">
        <v>762900</v>
      </c>
    </row>
    <row r="471" spans="1:14" s="2" customFormat="1" ht="12">
      <c r="A471" s="1536">
        <f t="shared" si="32"/>
        <v>471</v>
      </c>
      <c r="B471" s="3"/>
      <c r="C471" s="3"/>
      <c r="D471" s="3" t="s">
        <v>79</v>
      </c>
      <c r="E471" s="600" t="s">
        <v>298</v>
      </c>
      <c r="F471" s="505"/>
      <c r="G471" s="505"/>
      <c r="H471" s="192">
        <v>10535300</v>
      </c>
      <c r="I471" s="76">
        <f t="shared" si="33"/>
        <v>491600</v>
      </c>
      <c r="J471" s="193">
        <v>10043700</v>
      </c>
    </row>
    <row r="472" spans="1:14" s="2" customFormat="1" ht="12">
      <c r="A472" s="1536">
        <f t="shared" si="32"/>
        <v>472</v>
      </c>
      <c r="B472" s="3"/>
      <c r="C472" s="3"/>
      <c r="D472" s="3"/>
      <c r="E472" s="608" t="s">
        <v>299</v>
      </c>
      <c r="F472" s="567"/>
      <c r="G472" s="567"/>
      <c r="H472" s="186">
        <v>12651700</v>
      </c>
      <c r="I472" s="88">
        <f t="shared" si="33"/>
        <v>510600</v>
      </c>
      <c r="J472" s="69">
        <v>12141100</v>
      </c>
    </row>
    <row r="473" spans="1:14" s="2" customFormat="1" ht="12">
      <c r="A473" s="1536">
        <f t="shared" si="32"/>
        <v>473</v>
      </c>
      <c r="B473" s="3"/>
      <c r="C473" s="3"/>
      <c r="D473" s="3"/>
      <c r="E473" s="508"/>
      <c r="F473" s="508"/>
      <c r="G473" s="508"/>
    </row>
    <row r="474" spans="1:14" s="2" customFormat="1" ht="12">
      <c r="A474" s="1536">
        <f t="shared" si="32"/>
        <v>474</v>
      </c>
      <c r="B474" s="3"/>
      <c r="C474" s="3"/>
      <c r="D474" s="3"/>
      <c r="E474" s="653" t="s">
        <v>300</v>
      </c>
      <c r="F474" s="508"/>
      <c r="G474" s="508"/>
      <c r="J474" s="571" t="s">
        <v>52</v>
      </c>
    </row>
    <row r="475" spans="1:14">
      <c r="A475" s="1536">
        <f t="shared" si="32"/>
        <v>475</v>
      </c>
      <c r="D475" s="3"/>
      <c r="E475" s="653"/>
      <c r="F475" s="508"/>
      <c r="G475" s="508"/>
      <c r="H475" s="296" t="s">
        <v>79</v>
      </c>
      <c r="I475" s="1237"/>
      <c r="J475" s="1238" t="s">
        <v>79</v>
      </c>
      <c r="K475" s="2"/>
      <c r="L475" s="2"/>
      <c r="M475" s="2"/>
      <c r="N475" s="2"/>
    </row>
    <row r="476" spans="1:14">
      <c r="A476" s="1536">
        <f t="shared" si="32"/>
        <v>476</v>
      </c>
      <c r="D476" s="3"/>
      <c r="E476" s="574" t="s">
        <v>301</v>
      </c>
      <c r="F476" s="591"/>
      <c r="G476" s="591"/>
      <c r="H476" s="194" t="s">
        <v>1389</v>
      </c>
      <c r="I476" s="85" t="str">
        <f t="shared" ref="I476:I483" si="34">IF(SUM(H476)-SUM(J476)=0,"- ",SUM(H476)-SUM(J476))</f>
        <v xml:space="preserve">- </v>
      </c>
      <c r="J476" s="195" t="s">
        <v>1389</v>
      </c>
      <c r="K476" s="2"/>
      <c r="L476" s="2"/>
      <c r="M476" s="2"/>
      <c r="N476" s="2"/>
    </row>
    <row r="477" spans="1:14">
      <c r="A477" s="1536">
        <f t="shared" si="32"/>
        <v>477</v>
      </c>
      <c r="D477" s="3"/>
      <c r="E477" s="587" t="s">
        <v>302</v>
      </c>
      <c r="F477" s="566"/>
      <c r="G477" s="566"/>
      <c r="H477" s="171">
        <v>14521100</v>
      </c>
      <c r="I477" s="79">
        <f t="shared" si="34"/>
        <v>698700</v>
      </c>
      <c r="J477" s="67">
        <v>13822400</v>
      </c>
      <c r="K477" s="2"/>
      <c r="L477" s="2"/>
      <c r="M477" s="2"/>
      <c r="N477" s="2"/>
    </row>
    <row r="478" spans="1:14" s="2" customFormat="1" ht="12">
      <c r="A478" s="1536">
        <f t="shared" si="32"/>
        <v>478</v>
      </c>
      <c r="B478" s="3"/>
      <c r="C478" s="3"/>
      <c r="D478" s="3"/>
      <c r="E478" s="576" t="s">
        <v>303</v>
      </c>
      <c r="F478" s="566"/>
      <c r="G478" s="566"/>
      <c r="H478" s="171">
        <v>10535300</v>
      </c>
      <c r="I478" s="79">
        <f t="shared" si="34"/>
        <v>491600</v>
      </c>
      <c r="J478" s="67">
        <v>10043700</v>
      </c>
    </row>
    <row r="479" spans="1:14" s="2" customFormat="1" ht="12">
      <c r="A479" s="1536">
        <f t="shared" si="32"/>
        <v>479</v>
      </c>
      <c r="B479" s="3"/>
      <c r="C479" s="3"/>
      <c r="D479" s="3"/>
      <c r="E479" s="576" t="s">
        <v>304</v>
      </c>
      <c r="F479" s="566"/>
      <c r="G479" s="566"/>
      <c r="H479" s="171">
        <v>3985800</v>
      </c>
      <c r="I479" s="79">
        <f t="shared" si="34"/>
        <v>207200</v>
      </c>
      <c r="J479" s="67">
        <v>3778600</v>
      </c>
    </row>
    <row r="480" spans="1:14" s="2" customFormat="1" ht="12">
      <c r="A480" s="1536">
        <f t="shared" si="32"/>
        <v>480</v>
      </c>
      <c r="B480" s="3"/>
      <c r="C480" s="3"/>
      <c r="D480" s="3"/>
      <c r="E480" s="579" t="s">
        <v>305</v>
      </c>
      <c r="F480" s="566"/>
      <c r="G480" s="566"/>
      <c r="H480" s="171">
        <v>3003700</v>
      </c>
      <c r="I480" s="79">
        <f t="shared" si="34"/>
        <v>181400</v>
      </c>
      <c r="J480" s="67">
        <v>2822300</v>
      </c>
    </row>
    <row r="481" spans="1:14" s="2" customFormat="1" ht="12">
      <c r="A481" s="1536">
        <f t="shared" si="32"/>
        <v>481</v>
      </c>
      <c r="B481" s="3"/>
      <c r="C481" s="3"/>
      <c r="D481" s="3"/>
      <c r="E481" s="579" t="s">
        <v>306</v>
      </c>
      <c r="F481" s="566"/>
      <c r="G481" s="566"/>
      <c r="H481" s="171">
        <v>982100</v>
      </c>
      <c r="I481" s="79">
        <f t="shared" si="34"/>
        <v>25800</v>
      </c>
      <c r="J481" s="67">
        <v>956300</v>
      </c>
    </row>
    <row r="482" spans="1:14" s="2" customFormat="1" ht="12">
      <c r="A482" s="1536">
        <f t="shared" si="32"/>
        <v>482</v>
      </c>
      <c r="B482" s="3"/>
      <c r="C482" s="3"/>
      <c r="D482" s="3"/>
      <c r="E482" s="580" t="s">
        <v>307</v>
      </c>
      <c r="F482" s="566"/>
      <c r="G482" s="566"/>
      <c r="H482" s="171">
        <v>982000</v>
      </c>
      <c r="I482" s="79">
        <f t="shared" si="34"/>
        <v>25700</v>
      </c>
      <c r="J482" s="67">
        <v>956300</v>
      </c>
    </row>
    <row r="483" spans="1:14" s="2" customFormat="1" ht="14.25" thickBot="1">
      <c r="A483" s="1536">
        <f t="shared" si="32"/>
        <v>483</v>
      </c>
      <c r="B483" s="3"/>
      <c r="C483" s="3"/>
      <c r="D483" s="3"/>
      <c r="E483" s="654" t="s">
        <v>308</v>
      </c>
      <c r="F483" s="567"/>
      <c r="G483" s="567"/>
      <c r="H483" s="173">
        <v>100</v>
      </c>
      <c r="I483" s="88">
        <f t="shared" si="34"/>
        <v>100</v>
      </c>
      <c r="J483" s="69" t="s">
        <v>79</v>
      </c>
      <c r="N483" s="5"/>
    </row>
    <row r="484" spans="1:14" s="2" customFormat="1" ht="14.25" thickTop="1">
      <c r="A484" s="1536">
        <f t="shared" si="32"/>
        <v>484</v>
      </c>
      <c r="B484" s="3"/>
      <c r="C484" s="3"/>
      <c r="D484" s="3"/>
      <c r="L484" s="5"/>
      <c r="M484" s="5"/>
      <c r="N484" s="5"/>
    </row>
    <row r="485" spans="1:14" s="2" customFormat="1" ht="21">
      <c r="A485" s="1536">
        <f t="shared" si="32"/>
        <v>485</v>
      </c>
      <c r="B485" s="3"/>
      <c r="C485" s="3"/>
      <c r="D485" s="1065"/>
      <c r="E485" s="196" t="s">
        <v>309</v>
      </c>
      <c r="F485" s="5"/>
      <c r="G485" s="5"/>
      <c r="H485" s="5"/>
      <c r="I485" s="5"/>
      <c r="J485" s="5"/>
      <c r="K485" s="5"/>
      <c r="L485" s="5"/>
      <c r="M485" s="5"/>
      <c r="N485" s="5"/>
    </row>
    <row r="486" spans="1:14" s="2" customFormat="1">
      <c r="A486" s="1536">
        <f t="shared" si="32"/>
        <v>486</v>
      </c>
      <c r="B486" s="3"/>
      <c r="C486" s="3"/>
      <c r="D486" s="1065"/>
      <c r="E486" s="5"/>
      <c r="F486" s="5"/>
      <c r="G486" s="5"/>
      <c r="H486" s="5"/>
      <c r="I486" s="5"/>
      <c r="J486" s="5"/>
      <c r="K486" s="5"/>
      <c r="L486" s="5"/>
      <c r="M486" s="5"/>
    </row>
    <row r="487" spans="1:14" s="2" customFormat="1" ht="19.5" thickBot="1">
      <c r="A487" s="1536">
        <f t="shared" si="32"/>
        <v>487</v>
      </c>
      <c r="B487" s="3"/>
      <c r="C487" s="3"/>
      <c r="D487" s="1069">
        <f>D460+1</f>
        <v>15</v>
      </c>
      <c r="E487" s="570" t="s">
        <v>310</v>
      </c>
      <c r="F487" s="5"/>
      <c r="G487" s="5"/>
      <c r="H487" s="5"/>
      <c r="I487" s="5"/>
      <c r="J487" s="571" t="s">
        <v>52</v>
      </c>
      <c r="K487" s="5"/>
    </row>
    <row r="488" spans="1:14" s="2" customFormat="1" thickTop="1" thickBot="1">
      <c r="A488" s="1536">
        <f t="shared" si="32"/>
        <v>488</v>
      </c>
      <c r="B488" s="3"/>
      <c r="C488" s="3"/>
      <c r="D488" s="3"/>
      <c r="H488" s="672">
        <v>202203</v>
      </c>
      <c r="I488" s="673"/>
      <c r="J488" s="513">
        <v>202103</v>
      </c>
    </row>
    <row r="489" spans="1:14" s="2" customFormat="1" ht="12.75" thickTop="1">
      <c r="A489" s="1536">
        <f t="shared" si="32"/>
        <v>489</v>
      </c>
      <c r="B489" s="3"/>
      <c r="C489" s="3"/>
      <c r="D489" s="3"/>
      <c r="H489" s="674" t="s">
        <v>1412</v>
      </c>
      <c r="I489" s="494" t="s">
        <v>193</v>
      </c>
      <c r="J489" s="638" t="s">
        <v>1415</v>
      </c>
    </row>
    <row r="490" spans="1:14" s="2" customFormat="1" ht="12">
      <c r="A490" s="1536">
        <f t="shared" si="32"/>
        <v>490</v>
      </c>
      <c r="B490" s="3"/>
      <c r="C490" s="3"/>
      <c r="D490" s="3"/>
      <c r="H490" s="1231" t="s">
        <v>79</v>
      </c>
      <c r="I490" s="604"/>
      <c r="J490" s="1227" t="s">
        <v>79</v>
      </c>
    </row>
    <row r="491" spans="1:14" s="2" customFormat="1" ht="12">
      <c r="A491" s="1536">
        <f t="shared" si="32"/>
        <v>491</v>
      </c>
      <c r="B491" s="3"/>
      <c r="C491" s="3"/>
      <c r="D491" s="3" t="s">
        <v>79</v>
      </c>
      <c r="E491" s="574" t="s">
        <v>311</v>
      </c>
      <c r="F491" s="591"/>
      <c r="G491" s="64"/>
      <c r="H491" s="185">
        <v>17107</v>
      </c>
      <c r="I491" s="85">
        <f t="shared" ref="I491:I510" si="35">IF(SUM(H491)-SUM(J491)=0,"- ",SUM(H491)-SUM(J491))</f>
        <v>874</v>
      </c>
      <c r="J491" s="65">
        <v>16233</v>
      </c>
    </row>
    <row r="492" spans="1:14" s="2" customFormat="1" ht="12">
      <c r="A492" s="1536">
        <f t="shared" si="32"/>
        <v>492</v>
      </c>
      <c r="B492" s="3"/>
      <c r="C492" s="3"/>
      <c r="D492" s="3" t="s">
        <v>79</v>
      </c>
      <c r="E492" s="587" t="s">
        <v>312</v>
      </c>
      <c r="F492" s="566"/>
      <c r="G492" s="66"/>
      <c r="H492" s="171">
        <v>54927</v>
      </c>
      <c r="I492" s="79">
        <f t="shared" si="35"/>
        <v>-1994</v>
      </c>
      <c r="J492" s="67">
        <v>56921</v>
      </c>
    </row>
    <row r="493" spans="1:14" s="2" customFormat="1" ht="12">
      <c r="A493" s="1536">
        <f t="shared" si="32"/>
        <v>493</v>
      </c>
      <c r="B493" s="3"/>
      <c r="C493" s="3"/>
      <c r="D493" s="3" t="s">
        <v>79</v>
      </c>
      <c r="E493" s="587" t="s">
        <v>313</v>
      </c>
      <c r="F493" s="566"/>
      <c r="G493" s="66"/>
      <c r="H493" s="171">
        <v>41178</v>
      </c>
      <c r="I493" s="79">
        <f t="shared" si="35"/>
        <v>-1027</v>
      </c>
      <c r="J493" s="67">
        <v>42205</v>
      </c>
    </row>
    <row r="494" spans="1:14" s="2" customFormat="1" ht="12">
      <c r="A494" s="1536">
        <f t="shared" si="32"/>
        <v>494</v>
      </c>
      <c r="B494" s="3"/>
      <c r="C494" s="3"/>
      <c r="D494" s="3" t="s">
        <v>79</v>
      </c>
      <c r="E494" s="576" t="s">
        <v>314</v>
      </c>
      <c r="F494" s="566"/>
      <c r="G494" s="66"/>
      <c r="H494" s="188">
        <v>656</v>
      </c>
      <c r="I494" s="103">
        <f t="shared" si="35"/>
        <v>-422</v>
      </c>
      <c r="J494" s="189">
        <v>1078</v>
      </c>
    </row>
    <row r="495" spans="1:14" s="2" customFormat="1" ht="12">
      <c r="A495" s="1536">
        <f t="shared" si="32"/>
        <v>495</v>
      </c>
      <c r="B495" s="3"/>
      <c r="C495" s="3"/>
      <c r="D495" s="3" t="s">
        <v>79</v>
      </c>
      <c r="E495" s="576" t="s">
        <v>315</v>
      </c>
      <c r="F495" s="566"/>
      <c r="G495" s="66"/>
      <c r="H495" s="171">
        <v>40521</v>
      </c>
      <c r="I495" s="79">
        <f t="shared" si="35"/>
        <v>-606</v>
      </c>
      <c r="J495" s="67">
        <v>41127</v>
      </c>
    </row>
    <row r="496" spans="1:14" s="2" customFormat="1" ht="12">
      <c r="A496" s="1536">
        <f t="shared" si="32"/>
        <v>496</v>
      </c>
      <c r="B496" s="3"/>
      <c r="C496" s="3"/>
      <c r="D496" s="3" t="s">
        <v>79</v>
      </c>
      <c r="E496" s="587" t="s">
        <v>316</v>
      </c>
      <c r="F496" s="566"/>
      <c r="G496" s="66"/>
      <c r="H496" s="171">
        <v>113212</v>
      </c>
      <c r="I496" s="79">
        <f t="shared" si="35"/>
        <v>-2147</v>
      </c>
      <c r="J496" s="67">
        <v>115359</v>
      </c>
    </row>
    <row r="497" spans="1:14" s="2" customFormat="1" ht="12">
      <c r="A497" s="1536">
        <f t="shared" si="32"/>
        <v>497</v>
      </c>
      <c r="B497" s="3"/>
      <c r="C497" s="3"/>
      <c r="D497" s="3" t="s">
        <v>79</v>
      </c>
      <c r="E497" s="575" t="s">
        <v>317</v>
      </c>
      <c r="F497" s="566"/>
      <c r="G497" s="66"/>
      <c r="H497" s="171">
        <v>11666778</v>
      </c>
      <c r="I497" s="79">
        <f t="shared" si="35"/>
        <v>478953</v>
      </c>
      <c r="J497" s="67">
        <v>11187825</v>
      </c>
    </row>
    <row r="498" spans="1:14" s="2" customFormat="1" ht="12">
      <c r="A498" s="1536">
        <f t="shared" si="32"/>
        <v>498</v>
      </c>
      <c r="B498" s="3"/>
      <c r="C498" s="3"/>
      <c r="D498" s="3" t="s">
        <v>79</v>
      </c>
      <c r="E498" s="608" t="s">
        <v>318</v>
      </c>
      <c r="F498" s="567"/>
      <c r="G498" s="68"/>
      <c r="H498" s="186">
        <v>11779991</v>
      </c>
      <c r="I498" s="88">
        <f t="shared" si="35"/>
        <v>476806</v>
      </c>
      <c r="J498" s="69">
        <v>11303185</v>
      </c>
    </row>
    <row r="499" spans="1:14" s="2" customFormat="1" ht="12">
      <c r="A499" s="1536">
        <f t="shared" si="32"/>
        <v>499</v>
      </c>
      <c r="B499" s="3"/>
      <c r="C499" s="3"/>
      <c r="D499" s="3" t="s">
        <v>79</v>
      </c>
      <c r="E499" s="655" t="s">
        <v>319</v>
      </c>
      <c r="F499" s="508"/>
      <c r="H499" s="197"/>
      <c r="I499" s="82" t="str">
        <f t="shared" si="35"/>
        <v xml:space="preserve">- </v>
      </c>
      <c r="J499" s="623" t="s">
        <v>158</v>
      </c>
    </row>
    <row r="500" spans="1:14" s="2" customFormat="1" ht="12">
      <c r="A500" s="1536">
        <f t="shared" si="32"/>
        <v>500</v>
      </c>
      <c r="B500" s="3"/>
      <c r="C500" s="3"/>
      <c r="D500" s="3" t="s">
        <v>79</v>
      </c>
      <c r="E500" s="582" t="s">
        <v>320</v>
      </c>
      <c r="F500" s="591"/>
      <c r="G500" s="64"/>
      <c r="H500" s="178">
        <v>0.15</v>
      </c>
      <c r="I500" s="179">
        <f t="shared" si="35"/>
        <v>9.9999999999999811E-3</v>
      </c>
      <c r="J500" s="180">
        <v>0.14000000000000001</v>
      </c>
    </row>
    <row r="501" spans="1:14">
      <c r="A501" s="1536">
        <f t="shared" si="32"/>
        <v>501</v>
      </c>
      <c r="D501" s="3" t="s">
        <v>79</v>
      </c>
      <c r="E501" s="587" t="s">
        <v>321</v>
      </c>
      <c r="F501" s="566"/>
      <c r="G501" s="66"/>
      <c r="H501" s="130">
        <v>0.47</v>
      </c>
      <c r="I501" s="131">
        <f t="shared" si="35"/>
        <v>-3.0000000000000027E-2</v>
      </c>
      <c r="J501" s="132">
        <v>0.5</v>
      </c>
      <c r="K501" s="2"/>
      <c r="L501" s="2"/>
      <c r="M501" s="2"/>
      <c r="N501" s="2"/>
    </row>
    <row r="502" spans="1:14" s="2" customFormat="1" ht="12">
      <c r="A502" s="1536">
        <f t="shared" si="32"/>
        <v>502</v>
      </c>
      <c r="B502" s="3"/>
      <c r="C502" s="3"/>
      <c r="D502" s="3" t="s">
        <v>79</v>
      </c>
      <c r="E502" s="587" t="s">
        <v>322</v>
      </c>
      <c r="F502" s="566"/>
      <c r="G502" s="181"/>
      <c r="H502" s="130">
        <v>0.35</v>
      </c>
      <c r="I502" s="131">
        <f t="shared" si="35"/>
        <v>-2.0000000000000018E-2</v>
      </c>
      <c r="J502" s="132">
        <v>0.37</v>
      </c>
    </row>
    <row r="503" spans="1:14" s="2" customFormat="1" ht="12">
      <c r="A503" s="1536">
        <f t="shared" si="32"/>
        <v>503</v>
      </c>
      <c r="B503" s="3"/>
      <c r="C503" s="3"/>
      <c r="D503" s="3" t="s">
        <v>79</v>
      </c>
      <c r="E503" s="576" t="s">
        <v>323</v>
      </c>
      <c r="F503" s="566"/>
      <c r="G503" s="181"/>
      <c r="H503" s="130">
        <v>0.01</v>
      </c>
      <c r="I503" s="131" t="str">
        <f t="shared" si="35"/>
        <v xml:space="preserve">- </v>
      </c>
      <c r="J503" s="132">
        <v>0.01</v>
      </c>
    </row>
    <row r="504" spans="1:14" s="2" customFormat="1" ht="12">
      <c r="A504" s="1536">
        <f t="shared" si="32"/>
        <v>504</v>
      </c>
      <c r="B504" s="3"/>
      <c r="C504" s="3"/>
      <c r="D504" s="3" t="s">
        <v>79</v>
      </c>
      <c r="E504" s="576" t="s">
        <v>324</v>
      </c>
      <c r="F504" s="566"/>
      <c r="G504" s="181"/>
      <c r="H504" s="130">
        <v>0.34</v>
      </c>
      <c r="I504" s="131">
        <f t="shared" si="35"/>
        <v>-1.9999999999999962E-2</v>
      </c>
      <c r="J504" s="132">
        <v>0.36</v>
      </c>
    </row>
    <row r="505" spans="1:14" s="2" customFormat="1" ht="12">
      <c r="A505" s="1536">
        <f t="shared" si="32"/>
        <v>505</v>
      </c>
      <c r="B505" s="3"/>
      <c r="C505" s="3"/>
      <c r="D505" s="3" t="s">
        <v>79</v>
      </c>
      <c r="E505" s="587" t="s">
        <v>325</v>
      </c>
      <c r="F505" s="566"/>
      <c r="G505" s="181"/>
      <c r="H505" s="130">
        <v>0.96</v>
      </c>
      <c r="I505" s="131">
        <f t="shared" si="35"/>
        <v>-6.0000000000000053E-2</v>
      </c>
      <c r="J505" s="132">
        <v>1.02</v>
      </c>
    </row>
    <row r="506" spans="1:14" s="2" customFormat="1" ht="12">
      <c r="A506" s="1536">
        <f t="shared" si="32"/>
        <v>506</v>
      </c>
      <c r="B506" s="3"/>
      <c r="C506" s="3"/>
      <c r="D506" s="3" t="s">
        <v>79</v>
      </c>
      <c r="E506" s="587" t="s">
        <v>326</v>
      </c>
      <c r="F506" s="566"/>
      <c r="G506" s="181"/>
      <c r="H506" s="130">
        <v>99.04</v>
      </c>
      <c r="I506" s="131">
        <f t="shared" si="35"/>
        <v>6.0000000000002274E-2</v>
      </c>
      <c r="J506" s="132">
        <v>98.98</v>
      </c>
    </row>
    <row r="507" spans="1:14" s="2" customFormat="1" ht="12">
      <c r="A507" s="1536">
        <f t="shared" si="32"/>
        <v>507</v>
      </c>
      <c r="B507" s="3"/>
      <c r="C507" s="3"/>
      <c r="D507" s="3" t="s">
        <v>79</v>
      </c>
      <c r="E507" s="608" t="s">
        <v>327</v>
      </c>
      <c r="F507" s="567"/>
      <c r="G507" s="182"/>
      <c r="H507" s="187">
        <v>100</v>
      </c>
      <c r="I507" s="136" t="str">
        <f t="shared" si="35"/>
        <v xml:space="preserve">- </v>
      </c>
      <c r="J507" s="184">
        <v>100</v>
      </c>
    </row>
    <row r="508" spans="1:14" s="2" customFormat="1" ht="12">
      <c r="A508" s="1536">
        <f t="shared" si="32"/>
        <v>508</v>
      </c>
      <c r="B508" s="110"/>
      <c r="C508" s="3"/>
      <c r="D508" s="110" t="s">
        <v>79</v>
      </c>
      <c r="E508" s="656" t="s">
        <v>328</v>
      </c>
      <c r="F508" s="657"/>
      <c r="H508" s="199"/>
      <c r="I508" s="2" t="str">
        <f t="shared" si="35"/>
        <v xml:space="preserve">- </v>
      </c>
      <c r="J508" s="571" t="s">
        <v>52</v>
      </c>
    </row>
    <row r="509" spans="1:14" s="2" customFormat="1" ht="12">
      <c r="A509" s="1536">
        <f t="shared" si="32"/>
        <v>509</v>
      </c>
      <c r="B509" s="110"/>
      <c r="C509" s="3"/>
      <c r="D509" s="110" t="s">
        <v>79</v>
      </c>
      <c r="E509" s="574" t="s">
        <v>329</v>
      </c>
      <c r="F509" s="635"/>
      <c r="G509" s="177"/>
      <c r="H509" s="200" t="s">
        <v>1381</v>
      </c>
      <c r="I509" s="201" t="str">
        <f t="shared" si="35"/>
        <v xml:space="preserve">- </v>
      </c>
      <c r="J509" s="202" t="s">
        <v>1381</v>
      </c>
    </row>
    <row r="510" spans="1:14" s="2" customFormat="1" ht="14.25" thickBot="1">
      <c r="A510" s="1536">
        <f t="shared" si="32"/>
        <v>510</v>
      </c>
      <c r="B510" s="110"/>
      <c r="C510" s="110"/>
      <c r="D510" s="110" t="s">
        <v>79</v>
      </c>
      <c r="E510" s="598" t="s">
        <v>330</v>
      </c>
      <c r="F510" s="658"/>
      <c r="G510" s="182"/>
      <c r="H510" s="173" t="s">
        <v>1381</v>
      </c>
      <c r="I510" s="203" t="str">
        <f t="shared" si="35"/>
        <v xml:space="preserve">- </v>
      </c>
      <c r="J510" s="69" t="s">
        <v>1381</v>
      </c>
      <c r="N510" s="5"/>
    </row>
    <row r="511" spans="1:14" s="2" customFormat="1" ht="14.25" thickTop="1">
      <c r="A511" s="1536">
        <f t="shared" si="32"/>
        <v>511</v>
      </c>
      <c r="B511" s="110"/>
      <c r="C511" s="110"/>
      <c r="D511" s="110"/>
      <c r="E511" s="204"/>
      <c r="F511" s="204"/>
      <c r="L511" s="5"/>
      <c r="M511" s="5"/>
    </row>
    <row r="512" spans="1:14" s="2" customFormat="1" ht="19.5" thickBot="1">
      <c r="A512" s="1536">
        <f t="shared" si="32"/>
        <v>512</v>
      </c>
      <c r="B512" s="110"/>
      <c r="C512" s="110"/>
      <c r="D512" s="1069">
        <f>D487+1</f>
        <v>16</v>
      </c>
      <c r="E512" s="613" t="s">
        <v>331</v>
      </c>
      <c r="F512" s="204"/>
      <c r="G512" s="5"/>
      <c r="H512" s="5"/>
      <c r="I512" s="5"/>
      <c r="J512" s="571" t="s">
        <v>201</v>
      </c>
      <c r="K512" s="5"/>
    </row>
    <row r="513" spans="1:10" s="2" customFormat="1" thickTop="1" thickBot="1">
      <c r="A513" s="1536">
        <f t="shared" si="32"/>
        <v>513</v>
      </c>
      <c r="B513" s="110"/>
      <c r="C513" s="110"/>
      <c r="D513" s="110"/>
      <c r="E513" s="204"/>
      <c r="F513" s="204"/>
      <c r="H513" s="672">
        <v>202203</v>
      </c>
      <c r="I513" s="673"/>
      <c r="J513" s="513">
        <v>202103</v>
      </c>
    </row>
    <row r="514" spans="1:10" s="2" customFormat="1" ht="12.75" thickTop="1">
      <c r="A514" s="1536">
        <f t="shared" si="32"/>
        <v>514</v>
      </c>
      <c r="B514" s="110"/>
      <c r="C514" s="110"/>
      <c r="D514" s="110"/>
      <c r="E514" s="204"/>
      <c r="F514" s="204"/>
      <c r="H514" s="674" t="s">
        <v>1412</v>
      </c>
      <c r="I514" s="494" t="s">
        <v>193</v>
      </c>
      <c r="J514" s="638" t="s">
        <v>1415</v>
      </c>
    </row>
    <row r="515" spans="1:10" s="2" customFormat="1" ht="12">
      <c r="A515" s="1536">
        <f t="shared" ref="A515:A578" si="36">A514+1</f>
        <v>515</v>
      </c>
      <c r="B515" s="110"/>
      <c r="C515" s="110"/>
      <c r="D515" s="110"/>
      <c r="E515" s="204"/>
      <c r="F515" s="204"/>
      <c r="H515" s="1231" t="s">
        <v>79</v>
      </c>
      <c r="I515" s="604"/>
      <c r="J515" s="1227" t="s">
        <v>79</v>
      </c>
    </row>
    <row r="516" spans="1:10" s="2" customFormat="1" ht="12">
      <c r="A516" s="1536">
        <f t="shared" si="36"/>
        <v>516</v>
      </c>
      <c r="B516" s="110"/>
      <c r="C516" s="110"/>
      <c r="D516" s="110" t="s">
        <v>79</v>
      </c>
      <c r="E516" s="574" t="s">
        <v>332</v>
      </c>
      <c r="F516" s="591"/>
      <c r="G516" s="640"/>
      <c r="H516" s="188">
        <v>113212</v>
      </c>
      <c r="I516" s="103">
        <f t="shared" ref="I516:I541" si="37">IF(SUM(H516)-SUM(J516)=0,"- ",SUM(H516)-SUM(J516))</f>
        <v>-2147</v>
      </c>
      <c r="J516" s="189">
        <v>115359</v>
      </c>
    </row>
    <row r="517" spans="1:10" s="2" customFormat="1" ht="12">
      <c r="A517" s="1536">
        <f t="shared" si="36"/>
        <v>517</v>
      </c>
      <c r="B517" s="110"/>
      <c r="C517" s="110"/>
      <c r="D517" s="110" t="s">
        <v>79</v>
      </c>
      <c r="E517" s="575" t="s">
        <v>333</v>
      </c>
      <c r="F517" s="566"/>
      <c r="G517" s="646"/>
      <c r="H517" s="171">
        <v>70049</v>
      </c>
      <c r="I517" s="79">
        <f t="shared" si="37"/>
        <v>-2202</v>
      </c>
      <c r="J517" s="67">
        <v>72251</v>
      </c>
    </row>
    <row r="518" spans="1:10" s="2" customFormat="1" ht="12">
      <c r="A518" s="1536">
        <f t="shared" si="36"/>
        <v>518</v>
      </c>
      <c r="B518" s="110"/>
      <c r="C518" s="110"/>
      <c r="D518" s="110" t="s">
        <v>79</v>
      </c>
      <c r="E518" s="576" t="s">
        <v>334</v>
      </c>
      <c r="F518" s="566"/>
      <c r="G518" s="646"/>
      <c r="H518" s="171">
        <v>16077</v>
      </c>
      <c r="I518" s="79">
        <f t="shared" si="37"/>
        <v>771</v>
      </c>
      <c r="J518" s="67">
        <v>15306</v>
      </c>
    </row>
    <row r="519" spans="1:10" s="2" customFormat="1" ht="12">
      <c r="A519" s="1536">
        <f t="shared" si="36"/>
        <v>519</v>
      </c>
      <c r="B519" s="110"/>
      <c r="C519" s="110"/>
      <c r="D519" s="110" t="s">
        <v>79</v>
      </c>
      <c r="E519" s="576" t="s">
        <v>335</v>
      </c>
      <c r="F519" s="566"/>
      <c r="G519" s="646"/>
      <c r="H519" s="171">
        <v>37024</v>
      </c>
      <c r="I519" s="79">
        <f t="shared" si="37"/>
        <v>-2070</v>
      </c>
      <c r="J519" s="67">
        <v>39094</v>
      </c>
    </row>
    <row r="520" spans="1:10" s="2" customFormat="1" ht="12">
      <c r="A520" s="1536">
        <f t="shared" si="36"/>
        <v>520</v>
      </c>
      <c r="B520" s="110"/>
      <c r="C520" s="110"/>
      <c r="D520" s="110" t="s">
        <v>79</v>
      </c>
      <c r="E520" s="576" t="s">
        <v>336</v>
      </c>
      <c r="F520" s="566"/>
      <c r="G520" s="646"/>
      <c r="H520" s="171">
        <v>16947</v>
      </c>
      <c r="I520" s="79">
        <f t="shared" si="37"/>
        <v>-902</v>
      </c>
      <c r="J520" s="67">
        <v>17849</v>
      </c>
    </row>
    <row r="521" spans="1:10" s="2" customFormat="1" ht="12">
      <c r="A521" s="1536">
        <f t="shared" si="36"/>
        <v>521</v>
      </c>
      <c r="B521" s="110"/>
      <c r="C521" s="110"/>
      <c r="D521" s="110" t="s">
        <v>79</v>
      </c>
      <c r="E521" s="579" t="s">
        <v>337</v>
      </c>
      <c r="F521" s="566"/>
      <c r="G521" s="646"/>
      <c r="H521" s="171">
        <v>270</v>
      </c>
      <c r="I521" s="79">
        <f t="shared" si="37"/>
        <v>270</v>
      </c>
      <c r="J521" s="67" t="s">
        <v>1381</v>
      </c>
    </row>
    <row r="522" spans="1:10" s="2" customFormat="1" ht="12">
      <c r="A522" s="1536">
        <f t="shared" si="36"/>
        <v>522</v>
      </c>
      <c r="B522" s="110"/>
      <c r="C522" s="110"/>
      <c r="D522" s="110" t="s">
        <v>79</v>
      </c>
      <c r="E522" s="581" t="s">
        <v>338</v>
      </c>
      <c r="F522" s="567"/>
      <c r="G522" s="641"/>
      <c r="H522" s="190">
        <v>16677</v>
      </c>
      <c r="I522" s="91">
        <f t="shared" si="37"/>
        <v>16677</v>
      </c>
      <c r="J522" s="191" t="s">
        <v>1381</v>
      </c>
    </row>
    <row r="523" spans="1:10" s="2" customFormat="1" ht="12">
      <c r="A523" s="1536">
        <f t="shared" si="36"/>
        <v>523</v>
      </c>
      <c r="B523" s="110"/>
      <c r="C523" s="110"/>
      <c r="D523" s="110" t="s">
        <v>79</v>
      </c>
      <c r="E523" s="621" t="s">
        <v>339</v>
      </c>
      <c r="F523" s="508"/>
      <c r="G523" s="508"/>
      <c r="H523" s="205">
        <v>43163</v>
      </c>
      <c r="I523" s="122">
        <f t="shared" si="37"/>
        <v>55</v>
      </c>
      <c r="J523" s="206">
        <v>43108</v>
      </c>
    </row>
    <row r="524" spans="1:10" s="2" customFormat="1" ht="12">
      <c r="A524" s="1536">
        <f t="shared" si="36"/>
        <v>524</v>
      </c>
      <c r="B524" s="110"/>
      <c r="C524" s="110"/>
      <c r="D524" s="110" t="s">
        <v>79</v>
      </c>
      <c r="E524" s="574" t="s">
        <v>340</v>
      </c>
      <c r="F524" s="591"/>
      <c r="G524" s="640"/>
      <c r="H524" s="188">
        <v>12859</v>
      </c>
      <c r="I524" s="103">
        <f t="shared" si="37"/>
        <v>2170</v>
      </c>
      <c r="J524" s="189">
        <v>10689</v>
      </c>
    </row>
    <row r="525" spans="1:10" s="2" customFormat="1" ht="12">
      <c r="A525" s="1536">
        <f t="shared" si="36"/>
        <v>525</v>
      </c>
      <c r="B525" s="110"/>
      <c r="C525" s="110"/>
      <c r="D525" s="110" t="s">
        <v>79</v>
      </c>
      <c r="E525" s="576" t="s">
        <v>341</v>
      </c>
      <c r="F525" s="566"/>
      <c r="G525" s="646"/>
      <c r="H525" s="171">
        <v>1030</v>
      </c>
      <c r="I525" s="79">
        <f t="shared" si="37"/>
        <v>104</v>
      </c>
      <c r="J525" s="67">
        <v>926</v>
      </c>
    </row>
    <row r="526" spans="1:10" s="2" customFormat="1" ht="12">
      <c r="A526" s="1536">
        <f t="shared" si="36"/>
        <v>526</v>
      </c>
      <c r="B526" s="110"/>
      <c r="C526" s="110"/>
      <c r="D526" s="110" t="s">
        <v>79</v>
      </c>
      <c r="E526" s="576" t="s">
        <v>342</v>
      </c>
      <c r="F526" s="566"/>
      <c r="G526" s="646"/>
      <c r="H526" s="171">
        <v>6117</v>
      </c>
      <c r="I526" s="79">
        <f t="shared" si="37"/>
        <v>1125</v>
      </c>
      <c r="J526" s="67">
        <v>4992</v>
      </c>
    </row>
    <row r="527" spans="1:10" s="2" customFormat="1" ht="12">
      <c r="A527" s="1536">
        <f t="shared" si="36"/>
        <v>527</v>
      </c>
      <c r="B527" s="110"/>
      <c r="C527" s="110"/>
      <c r="D527" s="110" t="s">
        <v>79</v>
      </c>
      <c r="E527" s="576" t="s">
        <v>343</v>
      </c>
      <c r="F527" s="566"/>
      <c r="G527" s="646"/>
      <c r="H527" s="171">
        <v>5711</v>
      </c>
      <c r="I527" s="79">
        <f t="shared" si="37"/>
        <v>941</v>
      </c>
      <c r="J527" s="67">
        <v>4770</v>
      </c>
    </row>
    <row r="528" spans="1:10" s="2" customFormat="1" ht="12">
      <c r="A528" s="1536">
        <f t="shared" si="36"/>
        <v>528</v>
      </c>
      <c r="B528" s="110"/>
      <c r="C528" s="110"/>
      <c r="D528" s="110" t="s">
        <v>79</v>
      </c>
      <c r="E528" s="579" t="s">
        <v>337</v>
      </c>
      <c r="F528" s="566"/>
      <c r="G528" s="646"/>
      <c r="H528" s="171">
        <v>91</v>
      </c>
      <c r="I528" s="79">
        <f t="shared" si="37"/>
        <v>91</v>
      </c>
      <c r="J528" s="67" t="s">
        <v>1381</v>
      </c>
    </row>
    <row r="529" spans="1:14" s="2" customFormat="1" ht="12">
      <c r="A529" s="1536">
        <f t="shared" si="36"/>
        <v>529</v>
      </c>
      <c r="B529" s="110"/>
      <c r="C529" s="110"/>
      <c r="D529" s="110" t="s">
        <v>79</v>
      </c>
      <c r="E529" s="581" t="s">
        <v>338</v>
      </c>
      <c r="F529" s="567"/>
      <c r="G529" s="641"/>
      <c r="H529" s="190">
        <v>5620</v>
      </c>
      <c r="I529" s="91">
        <f t="shared" si="37"/>
        <v>5620</v>
      </c>
      <c r="J529" s="191" t="s">
        <v>1381</v>
      </c>
    </row>
    <row r="530" spans="1:14" s="2" customFormat="1" ht="12">
      <c r="A530" s="1536">
        <f t="shared" si="36"/>
        <v>530</v>
      </c>
      <c r="B530" s="110"/>
      <c r="C530" s="110"/>
      <c r="D530" s="110" t="s">
        <v>79</v>
      </c>
      <c r="E530" s="574" t="s">
        <v>344</v>
      </c>
      <c r="F530" s="591"/>
      <c r="G530" s="640"/>
      <c r="H530" s="178">
        <v>29.7</v>
      </c>
      <c r="I530" s="179">
        <f t="shared" si="37"/>
        <v>4.8999999999999986</v>
      </c>
      <c r="J530" s="180">
        <v>24.8</v>
      </c>
    </row>
    <row r="531" spans="1:14">
      <c r="A531" s="1536">
        <f t="shared" si="36"/>
        <v>531</v>
      </c>
      <c r="B531" s="110"/>
      <c r="C531" s="110"/>
      <c r="D531" s="110" t="s">
        <v>79</v>
      </c>
      <c r="E531" s="576" t="s">
        <v>345</v>
      </c>
      <c r="F531" s="566"/>
      <c r="G531" s="646"/>
      <c r="H531" s="130">
        <v>100</v>
      </c>
      <c r="I531" s="131">
        <f t="shared" si="37"/>
        <v>0.10999999999999943</v>
      </c>
      <c r="J531" s="132">
        <v>99.89</v>
      </c>
      <c r="K531" s="2"/>
      <c r="L531" s="2"/>
      <c r="M531" s="2"/>
      <c r="N531" s="2"/>
    </row>
    <row r="532" spans="1:14" s="2" customFormat="1" ht="12">
      <c r="A532" s="1536">
        <f t="shared" si="36"/>
        <v>532</v>
      </c>
      <c r="B532" s="110"/>
      <c r="C532" s="110"/>
      <c r="D532" s="110" t="s">
        <v>79</v>
      </c>
      <c r="E532" s="576" t="s">
        <v>346</v>
      </c>
      <c r="F532" s="566"/>
      <c r="G532" s="646"/>
      <c r="H532" s="130">
        <v>34.17</v>
      </c>
      <c r="I532" s="131">
        <f t="shared" si="37"/>
        <v>6.1700000000000017</v>
      </c>
      <c r="J532" s="132">
        <v>28</v>
      </c>
    </row>
    <row r="533" spans="1:14" s="2" customFormat="1" ht="12">
      <c r="A533" s="1536">
        <f t="shared" si="36"/>
        <v>533</v>
      </c>
      <c r="B533" s="110"/>
      <c r="C533" s="110"/>
      <c r="D533" s="110" t="s">
        <v>79</v>
      </c>
      <c r="E533" s="576" t="s">
        <v>347</v>
      </c>
      <c r="F533" s="566"/>
      <c r="G533" s="646"/>
      <c r="H533" s="130">
        <v>23.57</v>
      </c>
      <c r="I533" s="131">
        <f t="shared" si="37"/>
        <v>3.990000000000002</v>
      </c>
      <c r="J533" s="132">
        <v>19.579999999999998</v>
      </c>
    </row>
    <row r="534" spans="1:14" s="2" customFormat="1" ht="12">
      <c r="A534" s="1536">
        <f t="shared" si="36"/>
        <v>534</v>
      </c>
      <c r="B534" s="110"/>
      <c r="C534" s="110"/>
      <c r="D534" s="110" t="s">
        <v>79</v>
      </c>
      <c r="E534" s="579" t="s">
        <v>348</v>
      </c>
      <c r="F534" s="566"/>
      <c r="G534" s="646"/>
      <c r="H534" s="130">
        <v>23.58</v>
      </c>
      <c r="I534" s="131">
        <f t="shared" si="37"/>
        <v>23.58</v>
      </c>
      <c r="J534" s="132" t="s">
        <v>1381</v>
      </c>
    </row>
    <row r="535" spans="1:14" s="2" customFormat="1" ht="12">
      <c r="A535" s="1536">
        <f t="shared" si="36"/>
        <v>535</v>
      </c>
      <c r="B535" s="110"/>
      <c r="C535" s="110"/>
      <c r="D535" s="110" t="s">
        <v>79</v>
      </c>
      <c r="E535" s="581" t="s">
        <v>349</v>
      </c>
      <c r="F535" s="567"/>
      <c r="G535" s="641"/>
      <c r="H535" s="187">
        <v>23.57</v>
      </c>
      <c r="I535" s="136">
        <f t="shared" si="37"/>
        <v>23.57</v>
      </c>
      <c r="J535" s="184" t="s">
        <v>1381</v>
      </c>
    </row>
    <row r="536" spans="1:14" s="2" customFormat="1" ht="12">
      <c r="A536" s="1536">
        <f t="shared" si="36"/>
        <v>536</v>
      </c>
      <c r="B536" s="110"/>
      <c r="C536" s="110"/>
      <c r="D536" s="110" t="s">
        <v>79</v>
      </c>
      <c r="E536" s="574" t="s">
        <v>350</v>
      </c>
      <c r="F536" s="591"/>
      <c r="G536" s="640"/>
      <c r="H536" s="207">
        <v>73.2</v>
      </c>
      <c r="I536" s="208">
        <f t="shared" si="37"/>
        <v>1.2999999999999972</v>
      </c>
      <c r="J536" s="209">
        <v>71.900000000000006</v>
      </c>
    </row>
    <row r="537" spans="1:14" s="2" customFormat="1" ht="12">
      <c r="A537" s="1536">
        <f t="shared" si="36"/>
        <v>537</v>
      </c>
      <c r="B537" s="110"/>
      <c r="C537" s="110"/>
      <c r="D537" s="110" t="s">
        <v>79</v>
      </c>
      <c r="E537" s="576" t="s">
        <v>351</v>
      </c>
      <c r="F537" s="566"/>
      <c r="G537" s="646"/>
      <c r="H537" s="130">
        <v>100</v>
      </c>
      <c r="I537" s="131">
        <f t="shared" si="37"/>
        <v>1.0000000000005116E-2</v>
      </c>
      <c r="J537" s="132">
        <v>99.99</v>
      </c>
    </row>
    <row r="538" spans="1:14" s="2" customFormat="1" ht="12">
      <c r="A538" s="1536">
        <f t="shared" si="36"/>
        <v>538</v>
      </c>
      <c r="B538" s="110"/>
      <c r="C538" s="110"/>
      <c r="D538" s="110" t="s">
        <v>79</v>
      </c>
      <c r="E538" s="576" t="s">
        <v>352</v>
      </c>
      <c r="F538" s="566"/>
      <c r="G538" s="646"/>
      <c r="H538" s="130">
        <v>78.540000000000006</v>
      </c>
      <c r="I538" s="131">
        <f t="shared" si="37"/>
        <v>1.0900000000000034</v>
      </c>
      <c r="J538" s="132">
        <v>77.45</v>
      </c>
    </row>
    <row r="539" spans="1:14" s="2" customFormat="1" ht="12">
      <c r="A539" s="1536">
        <f t="shared" si="36"/>
        <v>539</v>
      </c>
      <c r="B539" s="3"/>
      <c r="C539" s="110"/>
      <c r="D539" s="110" t="s">
        <v>79</v>
      </c>
      <c r="E539" s="576" t="s">
        <v>353</v>
      </c>
      <c r="F539" s="566"/>
      <c r="G539" s="646"/>
      <c r="H539" s="130">
        <v>55.02</v>
      </c>
      <c r="I539" s="131">
        <f t="shared" si="37"/>
        <v>1.4299999999999997</v>
      </c>
      <c r="J539" s="132">
        <v>53.59</v>
      </c>
    </row>
    <row r="540" spans="1:14">
      <c r="A540" s="1536">
        <f t="shared" si="36"/>
        <v>540</v>
      </c>
      <c r="B540" s="110"/>
      <c r="C540" s="110"/>
      <c r="D540" s="110" t="s">
        <v>79</v>
      </c>
      <c r="E540" s="579" t="s">
        <v>354</v>
      </c>
      <c r="F540" s="566"/>
      <c r="G540" s="646"/>
      <c r="H540" s="130">
        <v>55.03</v>
      </c>
      <c r="I540" s="131">
        <f t="shared" si="37"/>
        <v>55.03</v>
      </c>
      <c r="J540" s="132" t="s">
        <v>1381</v>
      </c>
      <c r="K540" s="2"/>
      <c r="L540" s="2"/>
      <c r="M540" s="2"/>
    </row>
    <row r="541" spans="1:14" s="2" customFormat="1" ht="12.75" thickBot="1">
      <c r="A541" s="1536">
        <f t="shared" si="36"/>
        <v>541</v>
      </c>
      <c r="B541" s="110"/>
      <c r="C541" s="3"/>
      <c r="D541" s="110" t="s">
        <v>79</v>
      </c>
      <c r="E541" s="581" t="s">
        <v>355</v>
      </c>
      <c r="F541" s="567"/>
      <c r="G541" s="641"/>
      <c r="H541" s="183">
        <v>55.03</v>
      </c>
      <c r="I541" s="136">
        <f t="shared" si="37"/>
        <v>55.03</v>
      </c>
      <c r="J541" s="184" t="s">
        <v>1381</v>
      </c>
    </row>
    <row r="542" spans="1:14" s="2" customFormat="1" ht="14.25" thickTop="1">
      <c r="A542" s="1536">
        <f t="shared" si="36"/>
        <v>542</v>
      </c>
      <c r="B542" s="110"/>
      <c r="C542" s="110"/>
      <c r="D542" s="3"/>
      <c r="L542" s="5"/>
      <c r="M542" s="5"/>
    </row>
    <row r="543" spans="1:14" s="2" customFormat="1" ht="19.5" thickBot="1">
      <c r="A543" s="1536">
        <f t="shared" si="36"/>
        <v>543</v>
      </c>
      <c r="B543" s="110"/>
      <c r="C543" s="110"/>
      <c r="D543" s="1070">
        <f>D512+1</f>
        <v>17</v>
      </c>
      <c r="E543" s="570" t="s">
        <v>356</v>
      </c>
      <c r="F543" s="204"/>
      <c r="G543" s="5"/>
      <c r="H543" s="5"/>
      <c r="I543" s="5"/>
      <c r="J543" s="571" t="s">
        <v>52</v>
      </c>
      <c r="K543" s="5"/>
    </row>
    <row r="544" spans="1:14" s="2" customFormat="1" thickTop="1" thickBot="1">
      <c r="A544" s="1536">
        <f t="shared" si="36"/>
        <v>544</v>
      </c>
      <c r="B544" s="110"/>
      <c r="C544" s="110"/>
      <c r="D544" s="110"/>
      <c r="E544" s="204"/>
      <c r="F544" s="204"/>
      <c r="H544" s="672">
        <v>202203</v>
      </c>
      <c r="I544" s="673"/>
      <c r="J544" s="513">
        <v>202103</v>
      </c>
    </row>
    <row r="545" spans="1:14" s="2" customFormat="1" ht="12.75" thickTop="1">
      <c r="A545" s="1536">
        <f t="shared" si="36"/>
        <v>545</v>
      </c>
      <c r="B545" s="110"/>
      <c r="C545" s="110"/>
      <c r="D545" s="110"/>
      <c r="E545" s="204"/>
      <c r="F545" s="204"/>
      <c r="H545" s="674" t="s">
        <v>1412</v>
      </c>
      <c r="I545" s="1239" t="s">
        <v>193</v>
      </c>
      <c r="J545" s="638" t="s">
        <v>1415</v>
      </c>
    </row>
    <row r="546" spans="1:14" s="2" customFormat="1" ht="12">
      <c r="A546" s="1536">
        <f t="shared" si="36"/>
        <v>546</v>
      </c>
      <c r="B546" s="110"/>
      <c r="C546" s="110"/>
      <c r="D546" s="110"/>
      <c r="E546" s="204"/>
      <c r="F546" s="204"/>
      <c r="H546" s="1231" t="s">
        <v>79</v>
      </c>
      <c r="I546" s="604"/>
      <c r="J546" s="1227" t="s">
        <v>79</v>
      </c>
    </row>
    <row r="547" spans="1:14" s="2" customFormat="1" ht="12">
      <c r="A547" s="1536">
        <f t="shared" si="36"/>
        <v>547</v>
      </c>
      <c r="B547" s="110"/>
      <c r="C547" s="110"/>
      <c r="D547" s="110" t="s">
        <v>79</v>
      </c>
      <c r="E547" s="574" t="s">
        <v>357</v>
      </c>
      <c r="F547" s="64"/>
      <c r="G547" s="177"/>
      <c r="H547" s="188">
        <v>27600</v>
      </c>
      <c r="I547" s="103">
        <f t="shared" ref="I547:I551" si="38">IF(SUM(H547)-SUM(J547)=0,"- ",SUM(H547)-SUM(J547))</f>
        <v>2800</v>
      </c>
      <c r="J547" s="189">
        <v>24800</v>
      </c>
    </row>
    <row r="548" spans="1:14" s="2" customFormat="1" ht="12">
      <c r="A548" s="1536">
        <f t="shared" si="36"/>
        <v>548</v>
      </c>
      <c r="B548" s="3"/>
      <c r="C548" s="110"/>
      <c r="D548" s="110" t="s">
        <v>79</v>
      </c>
      <c r="E548" s="576" t="s">
        <v>358</v>
      </c>
      <c r="F548" s="66"/>
      <c r="G548" s="181"/>
      <c r="H548" s="171">
        <v>20200</v>
      </c>
      <c r="I548" s="79">
        <f t="shared" si="38"/>
        <v>1500</v>
      </c>
      <c r="J548" s="67">
        <v>18700</v>
      </c>
    </row>
    <row r="549" spans="1:14" s="2" customFormat="1">
      <c r="A549" s="1536">
        <f t="shared" si="36"/>
        <v>549</v>
      </c>
      <c r="B549" s="110"/>
      <c r="C549" s="110"/>
      <c r="D549" s="110" t="s">
        <v>79</v>
      </c>
      <c r="E549" s="576" t="s">
        <v>359</v>
      </c>
      <c r="F549" s="66"/>
      <c r="G549" s="181"/>
      <c r="H549" s="171">
        <v>7300</v>
      </c>
      <c r="I549" s="79">
        <f t="shared" si="38"/>
        <v>1200</v>
      </c>
      <c r="J549" s="67">
        <v>6100</v>
      </c>
      <c r="N549" s="5"/>
    </row>
    <row r="550" spans="1:14" s="2" customFormat="1" ht="12">
      <c r="A550" s="1536">
        <f t="shared" si="36"/>
        <v>550</v>
      </c>
      <c r="B550" s="110"/>
      <c r="C550" s="110"/>
      <c r="D550" s="3"/>
      <c r="E550" s="576" t="s">
        <v>360</v>
      </c>
      <c r="F550" s="66"/>
      <c r="G550" s="66"/>
      <c r="H550" s="210" t="s">
        <v>1381</v>
      </c>
      <c r="I550" s="79" t="str">
        <f t="shared" si="38"/>
        <v xml:space="preserve">- </v>
      </c>
      <c r="J550" s="67" t="s">
        <v>1381</v>
      </c>
    </row>
    <row r="551" spans="1:14" s="2" customFormat="1" ht="12.75" thickBot="1">
      <c r="A551" s="1536">
        <f t="shared" si="36"/>
        <v>551</v>
      </c>
      <c r="B551" s="110"/>
      <c r="C551" s="3"/>
      <c r="D551" s="3"/>
      <c r="E551" s="608" t="s">
        <v>361</v>
      </c>
      <c r="F551" s="68"/>
      <c r="G551" s="68"/>
      <c r="H551" s="211" t="s">
        <v>1381</v>
      </c>
      <c r="I551" s="88" t="str">
        <f t="shared" si="38"/>
        <v xml:space="preserve">- </v>
      </c>
      <c r="J551" s="69" t="s">
        <v>1381</v>
      </c>
    </row>
    <row r="552" spans="1:14" s="2" customFormat="1" ht="14.25" thickTop="1">
      <c r="A552" s="1536">
        <f t="shared" si="36"/>
        <v>552</v>
      </c>
      <c r="B552" s="110"/>
      <c r="C552" s="110"/>
      <c r="D552" s="3"/>
      <c r="L552" s="5"/>
      <c r="M552" s="5"/>
    </row>
    <row r="553" spans="1:14" s="2" customFormat="1" ht="19.5" thickBot="1">
      <c r="A553" s="1536">
        <f t="shared" si="36"/>
        <v>553</v>
      </c>
      <c r="B553" s="110"/>
      <c r="C553" s="110"/>
      <c r="D553" s="1069">
        <f>D543+1</f>
        <v>18</v>
      </c>
      <c r="E553" s="570" t="s">
        <v>362</v>
      </c>
      <c r="F553" s="204"/>
      <c r="G553" s="5"/>
      <c r="H553" s="5"/>
      <c r="I553" s="5"/>
      <c r="J553" s="571" t="s">
        <v>52</v>
      </c>
      <c r="K553" s="5"/>
    </row>
    <row r="554" spans="1:14" s="2" customFormat="1" thickTop="1" thickBot="1">
      <c r="A554" s="1536">
        <f t="shared" si="36"/>
        <v>554</v>
      </c>
      <c r="B554" s="110"/>
      <c r="C554" s="110"/>
      <c r="D554" s="110"/>
      <c r="E554" s="204"/>
      <c r="F554" s="204"/>
      <c r="H554" s="672">
        <v>202203</v>
      </c>
      <c r="I554" s="673"/>
      <c r="J554" s="513">
        <v>202103</v>
      </c>
    </row>
    <row r="555" spans="1:14" s="2" customFormat="1" ht="12.75" thickTop="1">
      <c r="A555" s="1536">
        <f t="shared" si="36"/>
        <v>555</v>
      </c>
      <c r="B555" s="110"/>
      <c r="C555" s="110"/>
      <c r="D555" s="110"/>
      <c r="E555" s="204"/>
      <c r="F555" s="204"/>
      <c r="H555" s="674" t="s">
        <v>1412</v>
      </c>
      <c r="I555" s="1239" t="s">
        <v>193</v>
      </c>
      <c r="J555" s="638" t="s">
        <v>1415</v>
      </c>
    </row>
    <row r="556" spans="1:14" s="2" customFormat="1" ht="12">
      <c r="A556" s="1536">
        <f t="shared" si="36"/>
        <v>556</v>
      </c>
      <c r="B556" s="110"/>
      <c r="C556" s="110"/>
      <c r="D556" s="110"/>
      <c r="E556" s="204"/>
      <c r="F556" s="204"/>
      <c r="H556" s="1231" t="s">
        <v>79</v>
      </c>
      <c r="I556" s="604"/>
      <c r="J556" s="1227" t="s">
        <v>79</v>
      </c>
    </row>
    <row r="557" spans="1:14" s="2" customFormat="1" ht="12">
      <c r="A557" s="1536">
        <f t="shared" si="36"/>
        <v>557</v>
      </c>
      <c r="B557" s="110"/>
      <c r="C557" s="110"/>
      <c r="D557" s="110" t="s">
        <v>79</v>
      </c>
      <c r="E557" s="578" t="s">
        <v>363</v>
      </c>
      <c r="F557" s="64"/>
      <c r="G557" s="177"/>
      <c r="H557" s="188">
        <v>726800</v>
      </c>
      <c r="I557" s="103">
        <f t="shared" ref="I557:I611" si="39">IF(SUM(H557)-SUM(J557)=0,"- ",SUM(H557)-SUM(J557))</f>
        <v>-13500</v>
      </c>
      <c r="J557" s="189">
        <v>740300</v>
      </c>
    </row>
    <row r="558" spans="1:14" s="2" customFormat="1" ht="12">
      <c r="A558" s="1536">
        <f t="shared" si="36"/>
        <v>558</v>
      </c>
      <c r="B558" s="110"/>
      <c r="C558" s="110"/>
      <c r="D558" s="110" t="s">
        <v>79</v>
      </c>
      <c r="E558" s="576" t="s">
        <v>364</v>
      </c>
      <c r="F558" s="66"/>
      <c r="G558" s="181"/>
      <c r="H558" s="171">
        <v>18500</v>
      </c>
      <c r="I558" s="79">
        <f t="shared" si="39"/>
        <v>1400</v>
      </c>
      <c r="J558" s="67">
        <v>17100</v>
      </c>
    </row>
    <row r="559" spans="1:14" s="2" customFormat="1" ht="12">
      <c r="A559" s="1536">
        <f t="shared" si="36"/>
        <v>559</v>
      </c>
      <c r="B559" s="110"/>
      <c r="C559" s="110"/>
      <c r="D559" s="110" t="s">
        <v>79</v>
      </c>
      <c r="E559" s="576" t="s">
        <v>365</v>
      </c>
      <c r="F559" s="66"/>
      <c r="G559" s="181"/>
      <c r="H559" s="171">
        <v>1200</v>
      </c>
      <c r="I559" s="79">
        <f t="shared" si="39"/>
        <v>-100</v>
      </c>
      <c r="J559" s="67">
        <v>1300</v>
      </c>
    </row>
    <row r="560" spans="1:14" s="2" customFormat="1" ht="12">
      <c r="A560" s="1536">
        <f t="shared" si="36"/>
        <v>560</v>
      </c>
      <c r="B560" s="110"/>
      <c r="C560" s="110"/>
      <c r="D560" s="3"/>
      <c r="E560" s="576" t="s">
        <v>366</v>
      </c>
      <c r="F560" s="66"/>
      <c r="G560" s="66"/>
      <c r="H560" s="171">
        <v>15400</v>
      </c>
      <c r="I560" s="79">
        <f t="shared" si="39"/>
        <v>-1600</v>
      </c>
      <c r="J560" s="67">
        <v>17000</v>
      </c>
    </row>
    <row r="561" spans="1:10" s="2" customFormat="1" ht="12">
      <c r="A561" s="1536">
        <f t="shared" si="36"/>
        <v>561</v>
      </c>
      <c r="B561" s="110"/>
      <c r="C561" s="110"/>
      <c r="D561" s="3"/>
      <c r="E561" s="576" t="s">
        <v>367</v>
      </c>
      <c r="F561" s="66"/>
      <c r="G561" s="66"/>
      <c r="H561" s="171">
        <v>419000</v>
      </c>
      <c r="I561" s="79">
        <f t="shared" si="39"/>
        <v>31000</v>
      </c>
      <c r="J561" s="67">
        <v>388000</v>
      </c>
    </row>
    <row r="562" spans="1:10" s="2" customFormat="1" ht="12">
      <c r="A562" s="1536">
        <f t="shared" si="36"/>
        <v>562</v>
      </c>
      <c r="B562" s="110"/>
      <c r="C562" s="110"/>
      <c r="D562" s="3"/>
      <c r="E562" s="576" t="s">
        <v>368</v>
      </c>
      <c r="F562" s="66"/>
      <c r="G562" s="66"/>
      <c r="H562" s="171">
        <v>174700</v>
      </c>
      <c r="I562" s="79">
        <f t="shared" si="39"/>
        <v>42600</v>
      </c>
      <c r="J562" s="67">
        <v>132100</v>
      </c>
    </row>
    <row r="563" spans="1:10" s="2" customFormat="1" ht="12">
      <c r="A563" s="1536">
        <f t="shared" si="36"/>
        <v>563</v>
      </c>
      <c r="B563" s="110"/>
      <c r="C563" s="110"/>
      <c r="D563" s="3"/>
      <c r="E563" s="576" t="s">
        <v>369</v>
      </c>
      <c r="F563" s="66"/>
      <c r="G563" s="66"/>
      <c r="H563" s="171">
        <v>47200</v>
      </c>
      <c r="I563" s="79">
        <f t="shared" si="39"/>
        <v>-1000</v>
      </c>
      <c r="J563" s="67">
        <v>48200</v>
      </c>
    </row>
    <row r="564" spans="1:10" s="2" customFormat="1" ht="12">
      <c r="A564" s="1536">
        <f t="shared" si="36"/>
        <v>564</v>
      </c>
      <c r="B564" s="110"/>
      <c r="C564" s="110"/>
      <c r="D564" s="3"/>
      <c r="E564" s="576" t="s">
        <v>370</v>
      </c>
      <c r="F564" s="66"/>
      <c r="G564" s="66"/>
      <c r="H564" s="171">
        <v>323700</v>
      </c>
      <c r="I564" s="79">
        <f t="shared" si="39"/>
        <v>11700</v>
      </c>
      <c r="J564" s="67">
        <v>312000</v>
      </c>
    </row>
    <row r="565" spans="1:10" s="2" customFormat="1" ht="12">
      <c r="A565" s="1536">
        <f t="shared" si="36"/>
        <v>565</v>
      </c>
      <c r="B565" s="110"/>
      <c r="C565" s="110"/>
      <c r="D565" s="3"/>
      <c r="E565" s="576" t="s">
        <v>371</v>
      </c>
      <c r="F565" s="66"/>
      <c r="G565" s="66"/>
      <c r="H565" s="171">
        <v>837800</v>
      </c>
      <c r="I565" s="79">
        <f t="shared" si="39"/>
        <v>38000</v>
      </c>
      <c r="J565" s="67">
        <v>799800</v>
      </c>
    </row>
    <row r="566" spans="1:10" s="2" customFormat="1" ht="12">
      <c r="A566" s="1536">
        <f t="shared" si="36"/>
        <v>566</v>
      </c>
      <c r="B566" s="110"/>
      <c r="C566" s="110"/>
      <c r="D566" s="3"/>
      <c r="E566" s="576" t="s">
        <v>372</v>
      </c>
      <c r="F566" s="66"/>
      <c r="G566" s="66"/>
      <c r="H566" s="171">
        <v>455000</v>
      </c>
      <c r="I566" s="79">
        <f t="shared" si="39"/>
        <v>24900</v>
      </c>
      <c r="J566" s="67">
        <v>430100</v>
      </c>
    </row>
    <row r="567" spans="1:10" s="2" customFormat="1" ht="12">
      <c r="A567" s="1536">
        <f t="shared" si="36"/>
        <v>567</v>
      </c>
      <c r="B567" s="110"/>
      <c r="C567" s="110"/>
      <c r="D567" s="3"/>
      <c r="E567" s="576" t="s">
        <v>373</v>
      </c>
      <c r="F567" s="66"/>
      <c r="G567" s="66"/>
      <c r="H567" s="171">
        <v>3205300</v>
      </c>
      <c r="I567" s="79">
        <f t="shared" si="39"/>
        <v>132100</v>
      </c>
      <c r="J567" s="67">
        <v>3073200</v>
      </c>
    </row>
    <row r="568" spans="1:10" s="2" customFormat="1" ht="12">
      <c r="A568" s="1536">
        <f t="shared" si="36"/>
        <v>568</v>
      </c>
      <c r="B568" s="110"/>
      <c r="C568" s="110"/>
      <c r="D568" s="3"/>
      <c r="E568" s="579" t="s">
        <v>374</v>
      </c>
      <c r="F568" s="66"/>
      <c r="G568" s="66"/>
      <c r="H568" s="171" t="s">
        <v>1381</v>
      </c>
      <c r="I568" s="79" t="str">
        <f t="shared" si="39"/>
        <v xml:space="preserve">- </v>
      </c>
      <c r="J568" s="67" t="s">
        <v>1381</v>
      </c>
    </row>
    <row r="569" spans="1:10" s="2" customFormat="1" ht="12">
      <c r="A569" s="1536">
        <f t="shared" si="36"/>
        <v>569</v>
      </c>
      <c r="B569" s="110"/>
      <c r="C569" s="110"/>
      <c r="D569" s="3"/>
      <c r="E569" s="579" t="s">
        <v>375</v>
      </c>
      <c r="F569" s="66"/>
      <c r="G569" s="66"/>
      <c r="H569" s="171" t="s">
        <v>1381</v>
      </c>
      <c r="I569" s="79" t="str">
        <f t="shared" si="39"/>
        <v xml:space="preserve">- </v>
      </c>
      <c r="J569" s="67" t="s">
        <v>1381</v>
      </c>
    </row>
    <row r="570" spans="1:10" s="2" customFormat="1" ht="12">
      <c r="A570" s="1536">
        <f t="shared" si="36"/>
        <v>570</v>
      </c>
      <c r="B570" s="110"/>
      <c r="C570" s="110"/>
      <c r="D570" s="3"/>
      <c r="E570" s="579" t="s">
        <v>376</v>
      </c>
      <c r="F570" s="66"/>
      <c r="G570" s="66"/>
      <c r="H570" s="171" t="s">
        <v>1381</v>
      </c>
      <c r="I570" s="79" t="str">
        <f t="shared" si="39"/>
        <v xml:space="preserve">- </v>
      </c>
      <c r="J570" s="67" t="s">
        <v>1381</v>
      </c>
    </row>
    <row r="571" spans="1:10" s="2" customFormat="1" ht="12">
      <c r="A571" s="1536">
        <f t="shared" si="36"/>
        <v>571</v>
      </c>
      <c r="B571" s="110"/>
      <c r="C571" s="110"/>
      <c r="D571" s="3"/>
      <c r="E571" s="579" t="s">
        <v>377</v>
      </c>
      <c r="F571" s="66"/>
      <c r="G571" s="66"/>
      <c r="H571" s="171" t="s">
        <v>1381</v>
      </c>
      <c r="I571" s="79" t="str">
        <f t="shared" si="39"/>
        <v xml:space="preserve">- </v>
      </c>
      <c r="J571" s="67" t="s">
        <v>1381</v>
      </c>
    </row>
    <row r="572" spans="1:10" s="2" customFormat="1" ht="12">
      <c r="A572" s="1536">
        <f t="shared" si="36"/>
        <v>572</v>
      </c>
      <c r="B572" s="110"/>
      <c r="C572" s="110"/>
      <c r="D572" s="3"/>
      <c r="E572" s="579" t="s">
        <v>378</v>
      </c>
      <c r="F572" s="66"/>
      <c r="G572" s="66"/>
      <c r="H572" s="171" t="s">
        <v>1381</v>
      </c>
      <c r="I572" s="79" t="str">
        <f t="shared" si="39"/>
        <v xml:space="preserve">- </v>
      </c>
      <c r="J572" s="67" t="s">
        <v>1381</v>
      </c>
    </row>
    <row r="573" spans="1:10" s="2" customFormat="1" ht="12">
      <c r="A573" s="1536">
        <f t="shared" si="36"/>
        <v>573</v>
      </c>
      <c r="B573" s="110"/>
      <c r="C573" s="110"/>
      <c r="D573" s="3"/>
      <c r="E573" s="579" t="s">
        <v>379</v>
      </c>
      <c r="F573" s="66"/>
      <c r="G573" s="66"/>
      <c r="H573" s="171" t="s">
        <v>1381</v>
      </c>
      <c r="I573" s="79" t="str">
        <f t="shared" si="39"/>
        <v xml:space="preserve">- </v>
      </c>
      <c r="J573" s="67" t="s">
        <v>1381</v>
      </c>
    </row>
    <row r="574" spans="1:10" s="2" customFormat="1" ht="12">
      <c r="A574" s="1536">
        <f t="shared" si="36"/>
        <v>574</v>
      </c>
      <c r="B574" s="110"/>
      <c r="C574" s="110"/>
      <c r="D574" s="3"/>
      <c r="E574" s="576" t="s">
        <v>380</v>
      </c>
      <c r="F574" s="66"/>
      <c r="G574" s="66"/>
      <c r="H574" s="171">
        <v>738600</v>
      </c>
      <c r="I574" s="79">
        <f t="shared" si="39"/>
        <v>33600</v>
      </c>
      <c r="J574" s="67">
        <v>705000</v>
      </c>
    </row>
    <row r="575" spans="1:10" s="2" customFormat="1" ht="12">
      <c r="A575" s="1536">
        <f t="shared" si="36"/>
        <v>575</v>
      </c>
      <c r="B575" s="110"/>
      <c r="C575" s="110"/>
      <c r="D575" s="3"/>
      <c r="E575" s="576" t="s">
        <v>381</v>
      </c>
      <c r="F575" s="66"/>
      <c r="G575" s="66"/>
      <c r="H575" s="171">
        <v>464100</v>
      </c>
      <c r="I575" s="79">
        <f t="shared" si="39"/>
        <v>65200</v>
      </c>
      <c r="J575" s="67">
        <v>398900</v>
      </c>
    </row>
    <row r="576" spans="1:10" s="2" customFormat="1" ht="12">
      <c r="A576" s="1536">
        <f t="shared" si="36"/>
        <v>576</v>
      </c>
      <c r="B576" s="110"/>
      <c r="C576" s="110"/>
      <c r="D576" s="3"/>
      <c r="E576" s="576" t="s">
        <v>64</v>
      </c>
      <c r="F576" s="66"/>
      <c r="G576" s="66"/>
      <c r="H576" s="171">
        <v>3997900</v>
      </c>
      <c r="I576" s="79">
        <f t="shared" si="39"/>
        <v>98900</v>
      </c>
      <c r="J576" s="67">
        <v>3899000</v>
      </c>
    </row>
    <row r="577" spans="1:10" s="2" customFormat="1" ht="12">
      <c r="A577" s="1536">
        <f t="shared" si="36"/>
        <v>577</v>
      </c>
      <c r="B577" s="110"/>
      <c r="C577" s="110"/>
      <c r="D577" s="3"/>
      <c r="E577" s="575" t="s">
        <v>382</v>
      </c>
      <c r="F577" s="66"/>
      <c r="G577" s="66"/>
      <c r="H577" s="171">
        <v>11425900</v>
      </c>
      <c r="I577" s="79">
        <f t="shared" si="39"/>
        <v>463300</v>
      </c>
      <c r="J577" s="67">
        <v>10962600</v>
      </c>
    </row>
    <row r="578" spans="1:10" s="2" customFormat="1" ht="12">
      <c r="A578" s="1536">
        <f t="shared" si="36"/>
        <v>578</v>
      </c>
      <c r="B578" s="110"/>
      <c r="C578" s="110"/>
      <c r="D578" s="3"/>
      <c r="E578" s="576" t="s">
        <v>383</v>
      </c>
      <c r="F578" s="66"/>
      <c r="G578" s="66"/>
      <c r="H578" s="171" t="s">
        <v>1381</v>
      </c>
      <c r="I578" s="79" t="str">
        <f t="shared" si="39"/>
        <v xml:space="preserve">- </v>
      </c>
      <c r="J578" s="67" t="s">
        <v>1381</v>
      </c>
    </row>
    <row r="579" spans="1:10" s="2" customFormat="1" ht="12">
      <c r="A579" s="1536">
        <f t="shared" ref="A579:A642" si="40">A578+1</f>
        <v>579</v>
      </c>
      <c r="B579" s="3"/>
      <c r="C579" s="110"/>
      <c r="D579" s="3"/>
      <c r="E579" s="576" t="s">
        <v>308</v>
      </c>
      <c r="F579" s="66"/>
      <c r="G579" s="66"/>
      <c r="H579" s="171" t="s">
        <v>1381</v>
      </c>
      <c r="I579" s="79" t="str">
        <f t="shared" si="39"/>
        <v xml:space="preserve">- </v>
      </c>
      <c r="J579" s="67" t="s">
        <v>1381</v>
      </c>
    </row>
    <row r="580" spans="1:10" s="2" customFormat="1" ht="12">
      <c r="A580" s="1536">
        <f t="shared" si="40"/>
        <v>580</v>
      </c>
      <c r="B580" s="110"/>
      <c r="C580" s="110"/>
      <c r="D580" s="3"/>
      <c r="E580" s="576" t="s">
        <v>384</v>
      </c>
      <c r="F580" s="66"/>
      <c r="G580" s="66"/>
      <c r="H580" s="171" t="s">
        <v>1381</v>
      </c>
      <c r="I580" s="79" t="str">
        <f t="shared" si="39"/>
        <v xml:space="preserve">- </v>
      </c>
      <c r="J580" s="67" t="s">
        <v>1381</v>
      </c>
    </row>
    <row r="581" spans="1:10" s="2" customFormat="1" ht="12">
      <c r="A581" s="1536">
        <f t="shared" si="40"/>
        <v>581</v>
      </c>
      <c r="B581" s="110"/>
      <c r="C581" s="110"/>
      <c r="D581" s="3"/>
      <c r="E581" s="576" t="s">
        <v>64</v>
      </c>
      <c r="F581" s="66"/>
      <c r="G581" s="66"/>
      <c r="H581" s="171">
        <v>265442</v>
      </c>
      <c r="I581" s="79">
        <f t="shared" si="39"/>
        <v>21593</v>
      </c>
      <c r="J581" s="67">
        <v>243849</v>
      </c>
    </row>
    <row r="582" spans="1:10" s="2" customFormat="1" ht="12">
      <c r="A582" s="1536">
        <f t="shared" si="40"/>
        <v>582</v>
      </c>
      <c r="B582" s="110"/>
      <c r="C582" s="110"/>
      <c r="D582" s="3"/>
      <c r="E582" s="575" t="s">
        <v>385</v>
      </c>
      <c r="F582" s="66"/>
      <c r="G582" s="66"/>
      <c r="H582" s="171">
        <v>265442</v>
      </c>
      <c r="I582" s="79">
        <f t="shared" si="39"/>
        <v>21593</v>
      </c>
      <c r="J582" s="67">
        <v>243849</v>
      </c>
    </row>
    <row r="583" spans="1:10" s="2" customFormat="1" ht="12">
      <c r="A583" s="1536">
        <f t="shared" si="40"/>
        <v>583</v>
      </c>
      <c r="B583" s="110"/>
      <c r="C583" s="3"/>
      <c r="D583" s="3"/>
      <c r="E583" s="598" t="s">
        <v>386</v>
      </c>
      <c r="F583" s="68"/>
      <c r="G583" s="68"/>
      <c r="H583" s="186">
        <v>11691342</v>
      </c>
      <c r="I583" s="88">
        <f t="shared" si="39"/>
        <v>484893</v>
      </c>
      <c r="J583" s="69">
        <v>11206449</v>
      </c>
    </row>
    <row r="584" spans="1:10" s="2" customFormat="1" ht="12">
      <c r="A584" s="1536">
        <f t="shared" si="40"/>
        <v>584</v>
      </c>
      <c r="B584" s="110"/>
      <c r="C584" s="110"/>
      <c r="D584" s="3"/>
      <c r="E584" s="508" t="s">
        <v>387</v>
      </c>
      <c r="J584" s="623" t="s">
        <v>158</v>
      </c>
    </row>
    <row r="585" spans="1:10" s="2" customFormat="1" ht="12">
      <c r="A585" s="1536">
        <f t="shared" si="40"/>
        <v>585</v>
      </c>
      <c r="B585" s="110"/>
      <c r="C585" s="110"/>
      <c r="D585" s="3"/>
      <c r="E585" s="578" t="s">
        <v>363</v>
      </c>
      <c r="F585" s="64"/>
      <c r="G585" s="177"/>
      <c r="H585" s="228">
        <v>6.22</v>
      </c>
      <c r="I585" s="215">
        <f t="shared" si="39"/>
        <v>-0.39000000000000057</v>
      </c>
      <c r="J585" s="216">
        <v>6.61</v>
      </c>
    </row>
    <row r="586" spans="1:10" s="2" customFormat="1" ht="12">
      <c r="A586" s="1536">
        <f t="shared" si="40"/>
        <v>586</v>
      </c>
      <c r="B586" s="110"/>
      <c r="C586" s="110"/>
      <c r="D586" s="3"/>
      <c r="E586" s="576" t="s">
        <v>364</v>
      </c>
      <c r="F586" s="66"/>
      <c r="G586" s="181"/>
      <c r="H586" s="133">
        <v>0.16</v>
      </c>
      <c r="I586" s="217">
        <f t="shared" si="39"/>
        <v>1.0000000000000009E-2</v>
      </c>
      <c r="J586" s="134">
        <v>0.15</v>
      </c>
    </row>
    <row r="587" spans="1:10" s="2" customFormat="1" ht="12">
      <c r="A587" s="1536">
        <f t="shared" si="40"/>
        <v>587</v>
      </c>
      <c r="B587" s="110"/>
      <c r="C587" s="110"/>
      <c r="D587" s="3"/>
      <c r="E587" s="576" t="s">
        <v>365</v>
      </c>
      <c r="F587" s="66"/>
      <c r="G587" s="181"/>
      <c r="H587" s="133">
        <v>0.01</v>
      </c>
      <c r="I587" s="217" t="str">
        <f t="shared" si="39"/>
        <v xml:space="preserve">- </v>
      </c>
      <c r="J587" s="134">
        <v>0.01</v>
      </c>
    </row>
    <row r="588" spans="1:10" s="2" customFormat="1" ht="12">
      <c r="A588" s="1536">
        <f t="shared" si="40"/>
        <v>588</v>
      </c>
      <c r="B588" s="110"/>
      <c r="C588" s="110"/>
      <c r="D588" s="3"/>
      <c r="E588" s="576" t="s">
        <v>366</v>
      </c>
      <c r="F588" s="66"/>
      <c r="G588" s="66"/>
      <c r="H588" s="133">
        <v>0.13</v>
      </c>
      <c r="I588" s="217">
        <f t="shared" si="39"/>
        <v>-1.999999999999999E-2</v>
      </c>
      <c r="J588" s="134">
        <v>0.15</v>
      </c>
    </row>
    <row r="589" spans="1:10" s="2" customFormat="1" ht="12">
      <c r="A589" s="1536">
        <f t="shared" si="40"/>
        <v>589</v>
      </c>
      <c r="B589" s="110"/>
      <c r="C589" s="110"/>
      <c r="D589" s="3"/>
      <c r="E589" s="576" t="s">
        <v>367</v>
      </c>
      <c r="F589" s="66"/>
      <c r="G589" s="66"/>
      <c r="H589" s="133">
        <v>3.58</v>
      </c>
      <c r="I589" s="217">
        <f t="shared" si="39"/>
        <v>0.12000000000000011</v>
      </c>
      <c r="J589" s="134">
        <v>3.46</v>
      </c>
    </row>
    <row r="590" spans="1:10" s="2" customFormat="1" ht="12">
      <c r="A590" s="1536">
        <f t="shared" si="40"/>
        <v>590</v>
      </c>
      <c r="B590" s="110"/>
      <c r="C590" s="110"/>
      <c r="D590" s="3"/>
      <c r="E590" s="576" t="s">
        <v>368</v>
      </c>
      <c r="F590" s="66"/>
      <c r="G590" s="66"/>
      <c r="H590" s="133">
        <v>1.49</v>
      </c>
      <c r="I590" s="217">
        <f t="shared" si="39"/>
        <v>0.31000000000000005</v>
      </c>
      <c r="J590" s="134">
        <v>1.18</v>
      </c>
    </row>
    <row r="591" spans="1:10" s="2" customFormat="1" ht="12">
      <c r="A591" s="1536">
        <f t="shared" si="40"/>
        <v>591</v>
      </c>
      <c r="B591" s="110"/>
      <c r="C591" s="110"/>
      <c r="D591" s="3"/>
      <c r="E591" s="576" t="s">
        <v>369</v>
      </c>
      <c r="F591" s="66"/>
      <c r="G591" s="66"/>
      <c r="H591" s="133">
        <v>0.4</v>
      </c>
      <c r="I591" s="217">
        <f t="shared" si="39"/>
        <v>-2.9999999999999971E-2</v>
      </c>
      <c r="J591" s="134">
        <v>0.43</v>
      </c>
    </row>
    <row r="592" spans="1:10" s="2" customFormat="1" ht="12">
      <c r="A592" s="1536">
        <f t="shared" si="40"/>
        <v>592</v>
      </c>
      <c r="B592" s="110"/>
      <c r="C592" s="110"/>
      <c r="D592" s="3"/>
      <c r="E592" s="576" t="s">
        <v>370</v>
      </c>
      <c r="F592" s="66"/>
      <c r="G592" s="66"/>
      <c r="H592" s="133">
        <v>2.77</v>
      </c>
      <c r="I592" s="217">
        <f t="shared" si="39"/>
        <v>-9.9999999999997868E-3</v>
      </c>
      <c r="J592" s="134">
        <v>2.78</v>
      </c>
    </row>
    <row r="593" spans="1:14" s="2" customFormat="1" ht="12">
      <c r="A593" s="1536">
        <f t="shared" si="40"/>
        <v>593</v>
      </c>
      <c r="B593" s="110"/>
      <c r="C593" s="110"/>
      <c r="D593" s="3"/>
      <c r="E593" s="576" t="s">
        <v>371</v>
      </c>
      <c r="F593" s="66"/>
      <c r="G593" s="66"/>
      <c r="H593" s="133">
        <v>7.17</v>
      </c>
      <c r="I593" s="217">
        <f t="shared" si="39"/>
        <v>3.0000000000000249E-2</v>
      </c>
      <c r="J593" s="134">
        <v>7.14</v>
      </c>
    </row>
    <row r="594" spans="1:14" s="2" customFormat="1" ht="12">
      <c r="A594" s="1536">
        <f t="shared" si="40"/>
        <v>594</v>
      </c>
      <c r="B594" s="110"/>
      <c r="C594" s="110"/>
      <c r="D594" s="3"/>
      <c r="E594" s="576" t="s">
        <v>372</v>
      </c>
      <c r="F594" s="66"/>
      <c r="G594" s="66"/>
      <c r="H594" s="133">
        <v>3.89</v>
      </c>
      <c r="I594" s="217">
        <f t="shared" si="39"/>
        <v>5.0000000000000266E-2</v>
      </c>
      <c r="J594" s="134">
        <v>3.84</v>
      </c>
    </row>
    <row r="595" spans="1:14" s="2" customFormat="1" ht="12">
      <c r="A595" s="1536">
        <f t="shared" si="40"/>
        <v>595</v>
      </c>
      <c r="B595" s="110"/>
      <c r="C595" s="110"/>
      <c r="D595" s="3"/>
      <c r="E595" s="576" t="s">
        <v>373</v>
      </c>
      <c r="F595" s="66"/>
      <c r="G595" s="66"/>
      <c r="H595" s="133">
        <v>27.42</v>
      </c>
      <c r="I595" s="217" t="str">
        <f t="shared" si="39"/>
        <v xml:space="preserve">- </v>
      </c>
      <c r="J595" s="134">
        <v>27.42</v>
      </c>
    </row>
    <row r="596" spans="1:14" s="2" customFormat="1" ht="12">
      <c r="A596" s="1536">
        <f t="shared" si="40"/>
        <v>596</v>
      </c>
      <c r="B596" s="110"/>
      <c r="C596" s="110"/>
      <c r="D596" s="3"/>
      <c r="E596" s="579" t="s">
        <v>374</v>
      </c>
      <c r="F596" s="66"/>
      <c r="G596" s="66"/>
      <c r="H596" s="133" t="s">
        <v>1381</v>
      </c>
      <c r="I596" s="217" t="str">
        <f t="shared" si="39"/>
        <v xml:space="preserve">- </v>
      </c>
      <c r="J596" s="134" t="s">
        <v>1381</v>
      </c>
    </row>
    <row r="597" spans="1:14" s="2" customFormat="1" ht="12">
      <c r="A597" s="1536">
        <f t="shared" si="40"/>
        <v>597</v>
      </c>
      <c r="B597" s="110"/>
      <c r="C597" s="110"/>
      <c r="D597" s="3"/>
      <c r="E597" s="579" t="s">
        <v>375</v>
      </c>
      <c r="F597" s="66"/>
      <c r="G597" s="66"/>
      <c r="H597" s="133" t="s">
        <v>1381</v>
      </c>
      <c r="I597" s="217" t="str">
        <f t="shared" si="39"/>
        <v xml:space="preserve">- </v>
      </c>
      <c r="J597" s="134" t="s">
        <v>1381</v>
      </c>
    </row>
    <row r="598" spans="1:14" s="2" customFormat="1" ht="12">
      <c r="A598" s="1536">
        <f t="shared" si="40"/>
        <v>598</v>
      </c>
      <c r="B598" s="110"/>
      <c r="C598" s="110"/>
      <c r="D598" s="3"/>
      <c r="E598" s="579" t="s">
        <v>376</v>
      </c>
      <c r="F598" s="66"/>
      <c r="G598" s="66"/>
      <c r="H598" s="133" t="s">
        <v>1381</v>
      </c>
      <c r="I598" s="217" t="str">
        <f t="shared" si="39"/>
        <v xml:space="preserve">- </v>
      </c>
      <c r="J598" s="134" t="s">
        <v>1381</v>
      </c>
    </row>
    <row r="599" spans="1:14">
      <c r="A599" s="1536">
        <f t="shared" si="40"/>
        <v>599</v>
      </c>
      <c r="B599" s="110"/>
      <c r="C599" s="110"/>
      <c r="D599" s="3"/>
      <c r="E599" s="579" t="s">
        <v>377</v>
      </c>
      <c r="F599" s="66"/>
      <c r="G599" s="66"/>
      <c r="H599" s="133" t="s">
        <v>1381</v>
      </c>
      <c r="I599" s="217" t="str">
        <f t="shared" si="39"/>
        <v xml:space="preserve">- </v>
      </c>
      <c r="J599" s="134" t="s">
        <v>1381</v>
      </c>
      <c r="K599" s="2"/>
      <c r="L599" s="2"/>
      <c r="M599" s="2"/>
      <c r="N599" s="2"/>
    </row>
    <row r="600" spans="1:14" s="2" customFormat="1" ht="12">
      <c r="A600" s="1536">
        <f t="shared" si="40"/>
        <v>600</v>
      </c>
      <c r="B600" s="110"/>
      <c r="C600" s="110"/>
      <c r="D600" s="3"/>
      <c r="E600" s="579" t="s">
        <v>378</v>
      </c>
      <c r="F600" s="66"/>
      <c r="G600" s="66"/>
      <c r="H600" s="133" t="s">
        <v>1381</v>
      </c>
      <c r="I600" s="217" t="str">
        <f t="shared" si="39"/>
        <v xml:space="preserve">- </v>
      </c>
      <c r="J600" s="134" t="s">
        <v>1381</v>
      </c>
    </row>
    <row r="601" spans="1:14" s="2" customFormat="1" ht="12">
      <c r="A601" s="1536">
        <f t="shared" si="40"/>
        <v>601</v>
      </c>
      <c r="B601" s="110"/>
      <c r="C601" s="110"/>
      <c r="D601" s="3"/>
      <c r="E601" s="579" t="s">
        <v>379</v>
      </c>
      <c r="F601" s="66"/>
      <c r="G601" s="66"/>
      <c r="H601" s="133" t="s">
        <v>1381</v>
      </c>
      <c r="I601" s="217" t="str">
        <f t="shared" si="39"/>
        <v xml:space="preserve">- </v>
      </c>
      <c r="J601" s="134" t="s">
        <v>1381</v>
      </c>
    </row>
    <row r="602" spans="1:14" s="2" customFormat="1" ht="12">
      <c r="A602" s="1536">
        <f t="shared" si="40"/>
        <v>602</v>
      </c>
      <c r="B602" s="110"/>
      <c r="C602" s="110"/>
      <c r="D602" s="3"/>
      <c r="E602" s="576" t="s">
        <v>380</v>
      </c>
      <c r="F602" s="66"/>
      <c r="G602" s="66"/>
      <c r="H602" s="133">
        <v>6.32</v>
      </c>
      <c r="I602" s="217">
        <f t="shared" si="39"/>
        <v>3.0000000000000249E-2</v>
      </c>
      <c r="J602" s="134">
        <v>6.29</v>
      </c>
    </row>
    <row r="603" spans="1:14" s="2" customFormat="1" ht="12">
      <c r="A603" s="1536">
        <f t="shared" si="40"/>
        <v>603</v>
      </c>
      <c r="B603" s="110"/>
      <c r="C603" s="110"/>
      <c r="D603" s="3"/>
      <c r="E603" s="576" t="s">
        <v>381</v>
      </c>
      <c r="F603" s="66"/>
      <c r="G603" s="66"/>
      <c r="H603" s="133">
        <v>3.97</v>
      </c>
      <c r="I603" s="217">
        <f t="shared" si="39"/>
        <v>0.41000000000000014</v>
      </c>
      <c r="J603" s="134">
        <v>3.56</v>
      </c>
    </row>
    <row r="604" spans="1:14" s="2" customFormat="1" ht="12">
      <c r="A604" s="1536">
        <f t="shared" si="40"/>
        <v>604</v>
      </c>
      <c r="B604" s="110"/>
      <c r="C604" s="110"/>
      <c r="D604" s="3"/>
      <c r="E604" s="576" t="s">
        <v>64</v>
      </c>
      <c r="F604" s="66"/>
      <c r="G604" s="66"/>
      <c r="H604" s="133">
        <v>34.200000000000003</v>
      </c>
      <c r="I604" s="217">
        <f t="shared" si="39"/>
        <v>-0.58999999999999631</v>
      </c>
      <c r="J604" s="134">
        <v>34.79</v>
      </c>
    </row>
    <row r="605" spans="1:14" s="2" customFormat="1" ht="12">
      <c r="A605" s="1536">
        <f t="shared" si="40"/>
        <v>605</v>
      </c>
      <c r="B605" s="110"/>
      <c r="C605" s="110"/>
      <c r="D605" s="3"/>
      <c r="E605" s="575" t="s">
        <v>382</v>
      </c>
      <c r="F605" s="66"/>
      <c r="G605" s="66"/>
      <c r="H605" s="133">
        <v>97.73</v>
      </c>
      <c r="I605" s="217">
        <f t="shared" si="39"/>
        <v>-8.99999999999892E-2</v>
      </c>
      <c r="J605" s="134">
        <v>97.82</v>
      </c>
    </row>
    <row r="606" spans="1:14" s="2" customFormat="1" ht="12">
      <c r="A606" s="1536">
        <f t="shared" si="40"/>
        <v>606</v>
      </c>
      <c r="B606" s="110"/>
      <c r="C606" s="110"/>
      <c r="D606" s="3"/>
      <c r="E606" s="576" t="s">
        <v>383</v>
      </c>
      <c r="F606" s="66"/>
      <c r="G606" s="66"/>
      <c r="H606" s="133" t="s">
        <v>1381</v>
      </c>
      <c r="I606" s="217" t="str">
        <f t="shared" si="39"/>
        <v xml:space="preserve">- </v>
      </c>
      <c r="J606" s="134" t="s">
        <v>1381</v>
      </c>
    </row>
    <row r="607" spans="1:14" s="2" customFormat="1" ht="12">
      <c r="A607" s="1536">
        <f t="shared" si="40"/>
        <v>607</v>
      </c>
      <c r="B607" s="3"/>
      <c r="C607" s="110"/>
      <c r="D607" s="3"/>
      <c r="E607" s="576" t="s">
        <v>308</v>
      </c>
      <c r="F607" s="66"/>
      <c r="G607" s="66"/>
      <c r="H607" s="133" t="s">
        <v>1381</v>
      </c>
      <c r="I607" s="217" t="str">
        <f t="shared" si="39"/>
        <v xml:space="preserve">- </v>
      </c>
      <c r="J607" s="134" t="s">
        <v>1381</v>
      </c>
    </row>
    <row r="608" spans="1:14" s="2" customFormat="1">
      <c r="A608" s="1536">
        <f t="shared" si="40"/>
        <v>608</v>
      </c>
      <c r="B608" s="110"/>
      <c r="C608" s="110"/>
      <c r="D608" s="3"/>
      <c r="E608" s="576" t="s">
        <v>384</v>
      </c>
      <c r="F608" s="66"/>
      <c r="G608" s="66"/>
      <c r="H608" s="133" t="s">
        <v>1381</v>
      </c>
      <c r="I608" s="217" t="str">
        <f t="shared" si="39"/>
        <v xml:space="preserve">- </v>
      </c>
      <c r="J608" s="134" t="s">
        <v>1381</v>
      </c>
      <c r="N608" s="5"/>
    </row>
    <row r="609" spans="1:13" s="2" customFormat="1" ht="12">
      <c r="A609" s="1536">
        <f t="shared" si="40"/>
        <v>609</v>
      </c>
      <c r="B609" s="110"/>
      <c r="C609" s="110"/>
      <c r="D609" s="3"/>
      <c r="E609" s="576" t="s">
        <v>64</v>
      </c>
      <c r="F609" s="66"/>
      <c r="G609" s="66"/>
      <c r="H609" s="133">
        <v>2.27</v>
      </c>
      <c r="I609" s="217">
        <f t="shared" si="39"/>
        <v>8.9999999999999858E-2</v>
      </c>
      <c r="J609" s="134">
        <v>2.1800000000000002</v>
      </c>
    </row>
    <row r="610" spans="1:13" s="2" customFormat="1" ht="12">
      <c r="A610" s="1536">
        <f t="shared" si="40"/>
        <v>610</v>
      </c>
      <c r="B610" s="110"/>
      <c r="C610" s="110"/>
      <c r="D610" s="3"/>
      <c r="E610" s="575" t="s">
        <v>385</v>
      </c>
      <c r="F610" s="66"/>
      <c r="G610" s="66"/>
      <c r="H610" s="133">
        <v>2.27</v>
      </c>
      <c r="I610" s="217">
        <f t="shared" si="39"/>
        <v>8.9999999999999858E-2</v>
      </c>
      <c r="J610" s="134">
        <v>2.1800000000000002</v>
      </c>
    </row>
    <row r="611" spans="1:13" s="2" customFormat="1" ht="12.75" thickBot="1">
      <c r="A611" s="1536">
        <f t="shared" si="40"/>
        <v>611</v>
      </c>
      <c r="B611" s="110"/>
      <c r="C611" s="3"/>
      <c r="D611" s="3"/>
      <c r="E611" s="598" t="s">
        <v>386</v>
      </c>
      <c r="F611" s="68"/>
      <c r="G611" s="68"/>
      <c r="H611" s="135">
        <v>100</v>
      </c>
      <c r="I611" s="218" t="str">
        <f t="shared" si="39"/>
        <v xml:space="preserve">- </v>
      </c>
      <c r="J611" s="137">
        <v>100</v>
      </c>
    </row>
    <row r="612" spans="1:13" s="2" customFormat="1" ht="14.25" thickTop="1">
      <c r="A612" s="1536">
        <f t="shared" si="40"/>
        <v>612</v>
      </c>
      <c r="B612" s="110"/>
      <c r="C612" s="110"/>
      <c r="D612" s="3"/>
      <c r="L612" s="5"/>
      <c r="M612" s="5"/>
    </row>
    <row r="613" spans="1:13" s="2" customFormat="1" ht="19.5" thickBot="1">
      <c r="A613" s="1536">
        <f t="shared" si="40"/>
        <v>613</v>
      </c>
      <c r="B613" s="110"/>
      <c r="C613" s="110"/>
      <c r="D613" s="1069">
        <f>D553+1</f>
        <v>19</v>
      </c>
      <c r="E613" s="570" t="s">
        <v>388</v>
      </c>
      <c r="F613" s="204"/>
      <c r="G613" s="5"/>
      <c r="H613" s="5"/>
      <c r="I613" s="5"/>
      <c r="J613" s="571" t="s">
        <v>52</v>
      </c>
      <c r="K613" s="5"/>
    </row>
    <row r="614" spans="1:13" s="2" customFormat="1" thickTop="1" thickBot="1">
      <c r="A614" s="1536">
        <f t="shared" si="40"/>
        <v>614</v>
      </c>
      <c r="B614" s="110"/>
      <c r="C614" s="110"/>
      <c r="D614" s="110"/>
      <c r="E614" s="204"/>
      <c r="F614" s="204"/>
      <c r="H614" s="672">
        <v>202203</v>
      </c>
      <c r="I614" s="673"/>
      <c r="J614" s="513">
        <v>202103</v>
      </c>
    </row>
    <row r="615" spans="1:13" s="2" customFormat="1" ht="12.75" thickTop="1">
      <c r="A615" s="1536">
        <f t="shared" si="40"/>
        <v>615</v>
      </c>
      <c r="B615" s="110"/>
      <c r="C615" s="110"/>
      <c r="D615" s="110"/>
      <c r="E615" s="204"/>
      <c r="F615" s="204"/>
      <c r="H615" s="674" t="s">
        <v>1412</v>
      </c>
      <c r="I615" s="1239" t="s">
        <v>193</v>
      </c>
      <c r="J615" s="638" t="s">
        <v>1415</v>
      </c>
    </row>
    <row r="616" spans="1:13" s="2" customFormat="1" ht="12">
      <c r="A616" s="1536">
        <f t="shared" si="40"/>
        <v>616</v>
      </c>
      <c r="B616" s="110"/>
      <c r="C616" s="110"/>
      <c r="D616" s="110"/>
      <c r="E616" s="204"/>
      <c r="F616" s="204"/>
      <c r="H616" s="1231" t="s">
        <v>79</v>
      </c>
      <c r="I616" s="604"/>
      <c r="J616" s="1227" t="s">
        <v>79</v>
      </c>
    </row>
    <row r="617" spans="1:13" s="2" customFormat="1" ht="12">
      <c r="A617" s="1536">
        <f t="shared" si="40"/>
        <v>617</v>
      </c>
      <c r="B617" s="110"/>
      <c r="C617" s="110"/>
      <c r="D617" s="3" t="s">
        <v>79</v>
      </c>
      <c r="E617" s="578" t="s">
        <v>363</v>
      </c>
      <c r="F617" s="64"/>
      <c r="G617" s="177"/>
      <c r="H617" s="188">
        <v>10000</v>
      </c>
      <c r="I617" s="103">
        <f t="shared" ref="I617:I643" si="41">IF(SUM(H617)-SUM(J617)=0,"- ",SUM(H617)-SUM(J617))</f>
        <v>-1900</v>
      </c>
      <c r="J617" s="189">
        <v>11900</v>
      </c>
    </row>
    <row r="618" spans="1:13" s="2" customFormat="1" ht="12">
      <c r="A618" s="1536">
        <f t="shared" si="40"/>
        <v>618</v>
      </c>
      <c r="B618" s="110"/>
      <c r="C618" s="110"/>
      <c r="D618" s="3" t="s">
        <v>79</v>
      </c>
      <c r="E618" s="576" t="s">
        <v>364</v>
      </c>
      <c r="F618" s="66"/>
      <c r="G618" s="181"/>
      <c r="H618" s="171">
        <v>100</v>
      </c>
      <c r="I618" s="79" t="str">
        <f t="shared" si="41"/>
        <v xml:space="preserve">- </v>
      </c>
      <c r="J618" s="67">
        <v>100</v>
      </c>
    </row>
    <row r="619" spans="1:13" s="2" customFormat="1" ht="12">
      <c r="A619" s="1536">
        <f t="shared" si="40"/>
        <v>619</v>
      </c>
      <c r="B619" s="110"/>
      <c r="C619" s="110"/>
      <c r="D619" s="3" t="s">
        <v>79</v>
      </c>
      <c r="E619" s="576" t="s">
        <v>365</v>
      </c>
      <c r="F619" s="66"/>
      <c r="G619" s="181"/>
      <c r="H619" s="171">
        <v>0</v>
      </c>
      <c r="I619" s="79" t="str">
        <f t="shared" si="41"/>
        <v xml:space="preserve">- </v>
      </c>
      <c r="J619" s="67">
        <v>0</v>
      </c>
    </row>
    <row r="620" spans="1:13" s="2" customFormat="1" ht="12">
      <c r="A620" s="1536">
        <f t="shared" si="40"/>
        <v>620</v>
      </c>
      <c r="B620" s="110"/>
      <c r="C620" s="110"/>
      <c r="D620" s="3" t="s">
        <v>79</v>
      </c>
      <c r="E620" s="576" t="s">
        <v>366</v>
      </c>
      <c r="F620" s="66"/>
      <c r="G620" s="181"/>
      <c r="H620" s="171">
        <v>100</v>
      </c>
      <c r="I620" s="79">
        <f t="shared" si="41"/>
        <v>-100</v>
      </c>
      <c r="J620" s="67">
        <v>200</v>
      </c>
    </row>
    <row r="621" spans="1:13" s="2" customFormat="1" ht="12">
      <c r="A621" s="1536">
        <f t="shared" si="40"/>
        <v>621</v>
      </c>
      <c r="B621" s="110"/>
      <c r="C621" s="110"/>
      <c r="D621" s="3" t="s">
        <v>79</v>
      </c>
      <c r="E621" s="576" t="s">
        <v>367</v>
      </c>
      <c r="F621" s="66"/>
      <c r="G621" s="181"/>
      <c r="H621" s="171">
        <v>4700</v>
      </c>
      <c r="I621" s="79">
        <f t="shared" si="41"/>
        <v>-1000</v>
      </c>
      <c r="J621" s="67">
        <v>5700</v>
      </c>
    </row>
    <row r="622" spans="1:13" s="2" customFormat="1" ht="12">
      <c r="A622" s="1536">
        <f t="shared" si="40"/>
        <v>622</v>
      </c>
      <c r="B622" s="110"/>
      <c r="C622" s="110"/>
      <c r="D622" s="3" t="s">
        <v>79</v>
      </c>
      <c r="E622" s="576" t="s">
        <v>368</v>
      </c>
      <c r="F622" s="66"/>
      <c r="G622" s="181"/>
      <c r="H622" s="171">
        <v>0</v>
      </c>
      <c r="I622" s="79" t="str">
        <f t="shared" si="41"/>
        <v xml:space="preserve">- </v>
      </c>
      <c r="J622" s="67">
        <v>0</v>
      </c>
    </row>
    <row r="623" spans="1:13" s="2" customFormat="1" ht="12">
      <c r="A623" s="1536">
        <f t="shared" si="40"/>
        <v>623</v>
      </c>
      <c r="B623" s="110"/>
      <c r="C623" s="110"/>
      <c r="D623" s="3" t="s">
        <v>79</v>
      </c>
      <c r="E623" s="576" t="s">
        <v>369</v>
      </c>
      <c r="F623" s="66"/>
      <c r="G623" s="181"/>
      <c r="H623" s="171">
        <v>600</v>
      </c>
      <c r="I623" s="79">
        <f t="shared" si="41"/>
        <v>300</v>
      </c>
      <c r="J623" s="67">
        <v>300</v>
      </c>
    </row>
    <row r="624" spans="1:13" s="2" customFormat="1" ht="12">
      <c r="A624" s="1536">
        <f t="shared" si="40"/>
        <v>624</v>
      </c>
      <c r="B624" s="110"/>
      <c r="C624" s="110"/>
      <c r="D624" s="3" t="s">
        <v>79</v>
      </c>
      <c r="E624" s="576" t="s">
        <v>370</v>
      </c>
      <c r="F624" s="66"/>
      <c r="G624" s="181"/>
      <c r="H624" s="171">
        <v>11700</v>
      </c>
      <c r="I624" s="79">
        <f t="shared" si="41"/>
        <v>500</v>
      </c>
      <c r="J624" s="67">
        <v>11200</v>
      </c>
    </row>
    <row r="625" spans="1:14" s="2" customFormat="1" ht="12">
      <c r="A625" s="1536">
        <f t="shared" si="40"/>
        <v>625</v>
      </c>
      <c r="B625" s="110"/>
      <c r="C625" s="110"/>
      <c r="D625" s="3" t="s">
        <v>79</v>
      </c>
      <c r="E625" s="576" t="s">
        <v>371</v>
      </c>
      <c r="F625" s="66"/>
      <c r="G625" s="181"/>
      <c r="H625" s="171">
        <v>13700</v>
      </c>
      <c r="I625" s="79">
        <f t="shared" si="41"/>
        <v>200</v>
      </c>
      <c r="J625" s="67">
        <v>13500</v>
      </c>
    </row>
    <row r="626" spans="1:14" s="2" customFormat="1" ht="12">
      <c r="A626" s="1536">
        <f t="shared" si="40"/>
        <v>626</v>
      </c>
      <c r="B626" s="110"/>
      <c r="C626" s="110"/>
      <c r="D626" s="3" t="s">
        <v>79</v>
      </c>
      <c r="E626" s="576" t="s">
        <v>372</v>
      </c>
      <c r="F626" s="66"/>
      <c r="G626" s="181"/>
      <c r="H626" s="171">
        <v>0</v>
      </c>
      <c r="I626" s="79">
        <f t="shared" si="41"/>
        <v>-100</v>
      </c>
      <c r="J626" s="67">
        <v>100</v>
      </c>
    </row>
    <row r="627" spans="1:14" s="2" customFormat="1" ht="12">
      <c r="A627" s="1536">
        <f t="shared" si="40"/>
        <v>627</v>
      </c>
      <c r="B627" s="110"/>
      <c r="C627" s="110"/>
      <c r="D627" s="3" t="s">
        <v>79</v>
      </c>
      <c r="E627" s="576" t="s">
        <v>373</v>
      </c>
      <c r="F627" s="66"/>
      <c r="G627" s="181"/>
      <c r="H627" s="171">
        <v>26000</v>
      </c>
      <c r="I627" s="79">
        <f t="shared" si="41"/>
        <v>-3300</v>
      </c>
      <c r="J627" s="67">
        <v>29300</v>
      </c>
    </row>
    <row r="628" spans="1:14" s="2" customFormat="1" ht="12">
      <c r="A628" s="1536">
        <f t="shared" si="40"/>
        <v>628</v>
      </c>
      <c r="B628" s="110"/>
      <c r="C628" s="110"/>
      <c r="D628" s="3" t="s">
        <v>79</v>
      </c>
      <c r="E628" s="579" t="s">
        <v>374</v>
      </c>
      <c r="F628" s="66"/>
      <c r="G628" s="181"/>
      <c r="H628" s="171" t="s">
        <v>1381</v>
      </c>
      <c r="I628" s="79" t="str">
        <f t="shared" si="41"/>
        <v xml:space="preserve">- </v>
      </c>
      <c r="J628" s="67" t="s">
        <v>1381</v>
      </c>
    </row>
    <row r="629" spans="1:14" s="2" customFormat="1" ht="12">
      <c r="A629" s="1536">
        <f t="shared" si="40"/>
        <v>629</v>
      </c>
      <c r="B629" s="110"/>
      <c r="C629" s="110"/>
      <c r="D629" s="3" t="s">
        <v>79</v>
      </c>
      <c r="E629" s="579" t="s">
        <v>375</v>
      </c>
      <c r="F629" s="66"/>
      <c r="G629" s="181"/>
      <c r="H629" s="171" t="s">
        <v>1381</v>
      </c>
      <c r="I629" s="79" t="str">
        <f t="shared" si="41"/>
        <v xml:space="preserve">- </v>
      </c>
      <c r="J629" s="67" t="s">
        <v>1381</v>
      </c>
    </row>
    <row r="630" spans="1:14">
      <c r="A630" s="1536">
        <f t="shared" si="40"/>
        <v>630</v>
      </c>
      <c r="B630" s="110"/>
      <c r="C630" s="110"/>
      <c r="D630" s="3" t="s">
        <v>79</v>
      </c>
      <c r="E630" s="579" t="s">
        <v>376</v>
      </c>
      <c r="F630" s="66"/>
      <c r="G630" s="181"/>
      <c r="H630" s="171" t="s">
        <v>1381</v>
      </c>
      <c r="I630" s="79" t="str">
        <f t="shared" si="41"/>
        <v xml:space="preserve">- </v>
      </c>
      <c r="J630" s="67" t="s">
        <v>1381</v>
      </c>
      <c r="K630" s="2"/>
      <c r="L630" s="2"/>
      <c r="M630" s="2"/>
      <c r="N630" s="2"/>
    </row>
    <row r="631" spans="1:14">
      <c r="A631" s="1536">
        <f t="shared" si="40"/>
        <v>631</v>
      </c>
      <c r="B631" s="110"/>
      <c r="C631" s="110"/>
      <c r="D631" s="3" t="s">
        <v>79</v>
      </c>
      <c r="E631" s="579" t="s">
        <v>377</v>
      </c>
      <c r="F631" s="66"/>
      <c r="G631" s="181"/>
      <c r="H631" s="171" t="s">
        <v>1381</v>
      </c>
      <c r="I631" s="79" t="str">
        <f t="shared" si="41"/>
        <v xml:space="preserve">- </v>
      </c>
      <c r="J631" s="67" t="s">
        <v>1381</v>
      </c>
      <c r="K631" s="2"/>
      <c r="L631" s="2"/>
      <c r="M631" s="2"/>
      <c r="N631" s="2"/>
    </row>
    <row r="632" spans="1:14">
      <c r="A632" s="1536">
        <f t="shared" si="40"/>
        <v>632</v>
      </c>
      <c r="B632" s="110"/>
      <c r="C632" s="110"/>
      <c r="D632" s="3" t="s">
        <v>79</v>
      </c>
      <c r="E632" s="579" t="s">
        <v>378</v>
      </c>
      <c r="F632" s="66"/>
      <c r="G632" s="181"/>
      <c r="H632" s="171" t="s">
        <v>1381</v>
      </c>
      <c r="I632" s="79" t="str">
        <f t="shared" si="41"/>
        <v xml:space="preserve">- </v>
      </c>
      <c r="J632" s="67" t="s">
        <v>1381</v>
      </c>
      <c r="K632" s="2"/>
      <c r="L632" s="2"/>
      <c r="M632" s="2"/>
      <c r="N632" s="2"/>
    </row>
    <row r="633" spans="1:14" s="2" customFormat="1" ht="12">
      <c r="A633" s="1536">
        <f t="shared" si="40"/>
        <v>633</v>
      </c>
      <c r="B633" s="110"/>
      <c r="C633" s="110"/>
      <c r="D633" s="3" t="s">
        <v>79</v>
      </c>
      <c r="E633" s="581" t="s">
        <v>379</v>
      </c>
      <c r="F633" s="68"/>
      <c r="G633" s="182"/>
      <c r="H633" s="190" t="s">
        <v>1381</v>
      </c>
      <c r="I633" s="91" t="str">
        <f t="shared" si="41"/>
        <v xml:space="preserve">- </v>
      </c>
      <c r="J633" s="191" t="s">
        <v>1381</v>
      </c>
    </row>
    <row r="634" spans="1:14" s="2" customFormat="1" ht="12">
      <c r="A634" s="1536">
        <f t="shared" si="40"/>
        <v>634</v>
      </c>
      <c r="B634" s="110"/>
      <c r="C634" s="110"/>
      <c r="D634" s="3" t="s">
        <v>79</v>
      </c>
      <c r="E634" s="659" t="s">
        <v>380</v>
      </c>
      <c r="F634" s="60"/>
      <c r="G634" s="219"/>
      <c r="H634" s="205">
        <v>18200</v>
      </c>
      <c r="I634" s="122">
        <f t="shared" si="41"/>
        <v>3800</v>
      </c>
      <c r="J634" s="206">
        <v>14400</v>
      </c>
    </row>
    <row r="635" spans="1:14" s="2" customFormat="1" ht="12">
      <c r="A635" s="1536">
        <f t="shared" si="40"/>
        <v>635</v>
      </c>
      <c r="B635" s="110"/>
      <c r="C635" s="110"/>
      <c r="D635" s="3" t="s">
        <v>79</v>
      </c>
      <c r="E635" s="578" t="s">
        <v>381</v>
      </c>
      <c r="F635" s="64"/>
      <c r="G635" s="64"/>
      <c r="H635" s="188" t="s">
        <v>1381</v>
      </c>
      <c r="I635" s="103" t="str">
        <f t="shared" si="41"/>
        <v xml:space="preserve">- </v>
      </c>
      <c r="J635" s="189" t="s">
        <v>1381</v>
      </c>
    </row>
    <row r="636" spans="1:14" s="2" customFormat="1" ht="12">
      <c r="A636" s="1536">
        <f t="shared" si="40"/>
        <v>636</v>
      </c>
      <c r="B636" s="110"/>
      <c r="C636" s="110"/>
      <c r="D636" s="3" t="s">
        <v>79</v>
      </c>
      <c r="E636" s="593" t="s">
        <v>64</v>
      </c>
      <c r="F636" s="68"/>
      <c r="G636" s="68"/>
      <c r="H636" s="190">
        <v>26800</v>
      </c>
      <c r="I636" s="91">
        <f t="shared" si="41"/>
        <v>-600</v>
      </c>
      <c r="J636" s="191">
        <v>27400</v>
      </c>
    </row>
    <row r="637" spans="1:14" s="2" customFormat="1" ht="12">
      <c r="A637" s="1536">
        <f t="shared" si="40"/>
        <v>637</v>
      </c>
      <c r="B637" s="110"/>
      <c r="C637" s="110"/>
      <c r="D637" s="3" t="s">
        <v>79</v>
      </c>
      <c r="E637" s="621" t="s">
        <v>389</v>
      </c>
      <c r="G637" s="220"/>
      <c r="H637" s="205">
        <v>112400</v>
      </c>
      <c r="I637" s="122">
        <f t="shared" si="41"/>
        <v>-2200</v>
      </c>
      <c r="J637" s="206">
        <v>114600</v>
      </c>
    </row>
    <row r="638" spans="1:14" s="2" customFormat="1" ht="12">
      <c r="A638" s="1536">
        <f t="shared" si="40"/>
        <v>638</v>
      </c>
      <c r="B638" s="3"/>
      <c r="C638" s="110"/>
      <c r="D638" s="3" t="s">
        <v>79</v>
      </c>
      <c r="E638" s="578" t="s">
        <v>383</v>
      </c>
      <c r="F638" s="64"/>
      <c r="G638" s="64"/>
      <c r="H638" s="188" t="s">
        <v>1381</v>
      </c>
      <c r="I638" s="103" t="str">
        <f t="shared" si="41"/>
        <v xml:space="preserve">- </v>
      </c>
      <c r="J638" s="189" t="s">
        <v>1381</v>
      </c>
    </row>
    <row r="639" spans="1:14" s="2" customFormat="1">
      <c r="A639" s="1536">
        <f t="shared" si="40"/>
        <v>639</v>
      </c>
      <c r="B639" s="3"/>
      <c r="C639" s="110"/>
      <c r="D639" s="3" t="s">
        <v>79</v>
      </c>
      <c r="E639" s="576" t="s">
        <v>308</v>
      </c>
      <c r="F639" s="66"/>
      <c r="G639" s="66"/>
      <c r="H639" s="171" t="s">
        <v>1381</v>
      </c>
      <c r="I639" s="79" t="str">
        <f t="shared" si="41"/>
        <v xml:space="preserve">- </v>
      </c>
      <c r="J639" s="67" t="s">
        <v>1381</v>
      </c>
      <c r="N639" s="5"/>
    </row>
    <row r="640" spans="1:14" s="2" customFormat="1">
      <c r="A640" s="1536">
        <f t="shared" si="40"/>
        <v>640</v>
      </c>
      <c r="B640" s="3"/>
      <c r="C640" s="110"/>
      <c r="D640" s="3" t="s">
        <v>79</v>
      </c>
      <c r="E640" s="576" t="s">
        <v>384</v>
      </c>
      <c r="F640" s="66"/>
      <c r="G640" s="66"/>
      <c r="H640" s="171" t="s">
        <v>1381</v>
      </c>
      <c r="I640" s="79" t="str">
        <f t="shared" si="41"/>
        <v xml:space="preserve">- </v>
      </c>
      <c r="J640" s="67" t="s">
        <v>1381</v>
      </c>
      <c r="N640" s="5"/>
    </row>
    <row r="641" spans="1:14" s="2" customFormat="1">
      <c r="A641" s="1536">
        <f t="shared" si="40"/>
        <v>641</v>
      </c>
      <c r="B641" s="3"/>
      <c r="C641" s="110"/>
      <c r="D641" s="3" t="s">
        <v>79</v>
      </c>
      <c r="E641" s="593" t="s">
        <v>64</v>
      </c>
      <c r="F641" s="68"/>
      <c r="G641" s="105"/>
      <c r="H641" s="190" t="s">
        <v>1381</v>
      </c>
      <c r="I641" s="91" t="str">
        <f t="shared" si="41"/>
        <v xml:space="preserve">- </v>
      </c>
      <c r="J641" s="191" t="s">
        <v>1381</v>
      </c>
      <c r="N641" s="5"/>
    </row>
    <row r="642" spans="1:14">
      <c r="A642" s="1536">
        <f t="shared" si="40"/>
        <v>642</v>
      </c>
      <c r="C642" s="110"/>
      <c r="D642" s="3" t="s">
        <v>79</v>
      </c>
      <c r="E642" s="621" t="s">
        <v>385</v>
      </c>
      <c r="F642" s="2"/>
      <c r="G642" s="120"/>
      <c r="H642" s="205" t="s">
        <v>1381</v>
      </c>
      <c r="I642" s="122" t="str">
        <f t="shared" si="41"/>
        <v xml:space="preserve">- </v>
      </c>
      <c r="J642" s="206" t="s">
        <v>1381</v>
      </c>
      <c r="K642" s="2"/>
      <c r="L642" s="2"/>
      <c r="M642" s="2"/>
      <c r="N642" s="2"/>
    </row>
    <row r="643" spans="1:14" ht="14.25" thickBot="1">
      <c r="A643" s="1536">
        <f t="shared" ref="A643:A706" si="42">A642+1</f>
        <v>643</v>
      </c>
      <c r="D643" s="3" t="s">
        <v>79</v>
      </c>
      <c r="E643" s="595" t="s">
        <v>386</v>
      </c>
      <c r="F643" s="120"/>
      <c r="G643" s="221"/>
      <c r="H643" s="222">
        <v>112400</v>
      </c>
      <c r="I643" s="223">
        <f t="shared" si="41"/>
        <v>-2200</v>
      </c>
      <c r="J643" s="46">
        <v>114600</v>
      </c>
      <c r="K643" s="2"/>
      <c r="L643" s="2"/>
      <c r="M643" s="2"/>
      <c r="N643" s="2"/>
    </row>
    <row r="644" spans="1:14" ht="14.25" thickTop="1">
      <c r="A644" s="1536">
        <f t="shared" si="42"/>
        <v>644</v>
      </c>
      <c r="B644" s="110"/>
      <c r="D644" s="3"/>
      <c r="E644" s="2"/>
      <c r="F644" s="2"/>
      <c r="G644" s="2"/>
      <c r="H644" s="2"/>
      <c r="I644" s="2"/>
      <c r="J644" s="2"/>
      <c r="K644" s="2"/>
      <c r="N644" s="2"/>
    </row>
    <row r="645" spans="1:14" s="2" customFormat="1" ht="21">
      <c r="A645" s="1536">
        <f t="shared" si="42"/>
        <v>645</v>
      </c>
      <c r="B645" s="110"/>
      <c r="C645" s="3"/>
      <c r="D645" s="1065"/>
      <c r="E645" s="196" t="s">
        <v>390</v>
      </c>
      <c r="F645" s="5"/>
      <c r="G645" s="5"/>
      <c r="H645" s="5"/>
      <c r="I645" s="5"/>
      <c r="J645" s="5"/>
      <c r="K645" s="5"/>
      <c r="L645" s="5"/>
      <c r="M645" s="5"/>
    </row>
    <row r="646" spans="1:14" s="2" customFormat="1">
      <c r="A646" s="1536">
        <f t="shared" si="42"/>
        <v>646</v>
      </c>
      <c r="B646" s="110"/>
      <c r="C646" s="3"/>
      <c r="D646" s="1065"/>
      <c r="E646" s="5"/>
      <c r="F646" s="5"/>
      <c r="G646" s="5"/>
      <c r="H646" s="5"/>
      <c r="I646" s="5"/>
      <c r="J646" s="5"/>
      <c r="K646" s="5"/>
      <c r="L646" s="5"/>
      <c r="M646" s="5"/>
    </row>
    <row r="647" spans="1:14" s="2" customFormat="1" ht="19.5" thickBot="1">
      <c r="A647" s="1536">
        <f t="shared" si="42"/>
        <v>647</v>
      </c>
      <c r="B647" s="110"/>
      <c r="C647" s="3"/>
      <c r="D647" s="1069">
        <f>D613+1</f>
        <v>20</v>
      </c>
      <c r="E647" s="570" t="s">
        <v>391</v>
      </c>
      <c r="F647" s="5"/>
      <c r="G647" s="5"/>
      <c r="H647" s="5"/>
      <c r="I647" s="5"/>
      <c r="J647" s="571" t="s">
        <v>201</v>
      </c>
      <c r="K647" s="5"/>
    </row>
    <row r="648" spans="1:14" s="2" customFormat="1" thickTop="1" thickBot="1">
      <c r="A648" s="1536">
        <f t="shared" si="42"/>
        <v>648</v>
      </c>
      <c r="B648" s="110"/>
      <c r="C648" s="3"/>
      <c r="D648" s="3"/>
      <c r="H648" s="672">
        <v>202203</v>
      </c>
      <c r="I648" s="673"/>
      <c r="J648" s="660">
        <v>202103</v>
      </c>
    </row>
    <row r="649" spans="1:14" s="2" customFormat="1" ht="12.75" thickTop="1">
      <c r="A649" s="1536">
        <f t="shared" si="42"/>
        <v>649</v>
      </c>
      <c r="B649" s="110"/>
      <c r="C649" s="110"/>
      <c r="D649" s="3"/>
      <c r="H649" s="674" t="s">
        <v>1412</v>
      </c>
      <c r="I649" s="572" t="s">
        <v>84</v>
      </c>
      <c r="J649" s="638" t="s">
        <v>1415</v>
      </c>
    </row>
    <row r="650" spans="1:14">
      <c r="A650" s="1536">
        <f t="shared" si="42"/>
        <v>650</v>
      </c>
      <c r="B650" s="110"/>
      <c r="C650" s="110"/>
      <c r="D650" s="3"/>
      <c r="E650" s="2"/>
      <c r="F650" s="2"/>
      <c r="G650" s="2"/>
      <c r="H650" s="1231" t="s">
        <v>79</v>
      </c>
      <c r="I650" s="1241"/>
      <c r="J650" s="1227" t="s">
        <v>79</v>
      </c>
      <c r="K650" s="2"/>
      <c r="L650" s="2"/>
      <c r="M650" s="2"/>
      <c r="N650" s="2"/>
    </row>
    <row r="651" spans="1:14" s="2" customFormat="1">
      <c r="A651" s="1536">
        <f t="shared" si="42"/>
        <v>651</v>
      </c>
      <c r="B651" s="3"/>
      <c r="C651" s="110"/>
      <c r="D651" s="3" t="s">
        <v>79</v>
      </c>
      <c r="E651" s="574" t="s">
        <v>392</v>
      </c>
      <c r="F651" s="64"/>
      <c r="G651" s="64"/>
      <c r="H651" s="185">
        <v>78399</v>
      </c>
      <c r="I651" s="224">
        <f t="shared" ref="I651:I656" si="43">IF(SUM(H651)-SUM(J651)=0,"- ",SUM(H651)-SUM(J651))</f>
        <v>8012</v>
      </c>
      <c r="J651" s="65">
        <v>70387</v>
      </c>
      <c r="N651" s="5"/>
    </row>
    <row r="652" spans="1:14" s="2" customFormat="1">
      <c r="A652" s="1536">
        <f t="shared" si="42"/>
        <v>652</v>
      </c>
      <c r="B652" s="3"/>
      <c r="C652" s="110"/>
      <c r="D652" s="3" t="s">
        <v>79</v>
      </c>
      <c r="E652" s="575" t="s">
        <v>393</v>
      </c>
      <c r="F652" s="66"/>
      <c r="G652" s="66"/>
      <c r="H652" s="171">
        <v>-7129</v>
      </c>
      <c r="I652" s="225">
        <f t="shared" si="43"/>
        <v>3282</v>
      </c>
      <c r="J652" s="67">
        <v>-10411</v>
      </c>
      <c r="N652" s="5"/>
    </row>
    <row r="653" spans="1:14" s="2" customFormat="1">
      <c r="A653" s="1536">
        <f t="shared" si="42"/>
        <v>653</v>
      </c>
      <c r="B653" s="3"/>
      <c r="C653" s="110"/>
      <c r="D653" s="3" t="s">
        <v>79</v>
      </c>
      <c r="E653" s="575" t="s">
        <v>394</v>
      </c>
      <c r="F653" s="66"/>
      <c r="G653" s="66"/>
      <c r="H653" s="171">
        <v>71270</v>
      </c>
      <c r="I653" s="225">
        <f t="shared" si="43"/>
        <v>11294</v>
      </c>
      <c r="J653" s="67">
        <v>59976</v>
      </c>
      <c r="N653" s="5"/>
    </row>
    <row r="654" spans="1:14" s="2" customFormat="1" ht="12">
      <c r="A654" s="1536">
        <f t="shared" si="42"/>
        <v>654</v>
      </c>
      <c r="B654" s="3"/>
      <c r="C654" s="3"/>
      <c r="D654" s="3"/>
      <c r="E654" s="575" t="s">
        <v>395</v>
      </c>
      <c r="F654" s="66"/>
      <c r="G654" s="66"/>
      <c r="H654" s="171">
        <v>19011209</v>
      </c>
      <c r="I654" s="225">
        <f t="shared" si="43"/>
        <v>1215389</v>
      </c>
      <c r="J654" s="67">
        <v>17795820</v>
      </c>
    </row>
    <row r="655" spans="1:14" s="2" customFormat="1" ht="12">
      <c r="A655" s="1536">
        <f t="shared" si="42"/>
        <v>655</v>
      </c>
      <c r="B655" s="110"/>
      <c r="C655" s="3"/>
      <c r="D655" s="3"/>
      <c r="E655" s="575" t="s">
        <v>396</v>
      </c>
      <c r="F655" s="66"/>
      <c r="G655" s="66"/>
      <c r="H655" s="133">
        <v>0.41</v>
      </c>
      <c r="I655" s="226">
        <f t="shared" si="43"/>
        <v>9.9999999999999534E-3</v>
      </c>
      <c r="J655" s="134">
        <v>0.4</v>
      </c>
    </row>
    <row r="656" spans="1:14" s="2" customFormat="1" ht="12.75" thickBot="1">
      <c r="A656" s="1536">
        <f t="shared" si="42"/>
        <v>656</v>
      </c>
      <c r="B656" s="110"/>
      <c r="C656" s="3"/>
      <c r="D656" s="3"/>
      <c r="E656" s="598" t="s">
        <v>397</v>
      </c>
      <c r="F656" s="68"/>
      <c r="G656" s="68"/>
      <c r="H656" s="135">
        <v>0.37</v>
      </c>
      <c r="I656" s="227">
        <f t="shared" si="43"/>
        <v>2.9999999999999971E-2</v>
      </c>
      <c r="J656" s="137">
        <v>0.34</v>
      </c>
    </row>
    <row r="657" spans="1:14" s="2" customFormat="1" ht="14.25" thickTop="1">
      <c r="A657" s="1536">
        <f t="shared" si="42"/>
        <v>657</v>
      </c>
      <c r="B657" s="110"/>
      <c r="C657" s="3"/>
      <c r="D657" s="3"/>
      <c r="L657" s="5"/>
      <c r="M657" s="5"/>
    </row>
    <row r="658" spans="1:14" s="2" customFormat="1" ht="19.5" thickBot="1">
      <c r="A658" s="1536">
        <f t="shared" si="42"/>
        <v>658</v>
      </c>
      <c r="B658" s="110"/>
      <c r="C658" s="3"/>
      <c r="D658" s="1069">
        <f>D647+1</f>
        <v>21</v>
      </c>
      <c r="E658" s="570" t="s">
        <v>398</v>
      </c>
      <c r="F658" s="5"/>
      <c r="G658" s="5"/>
      <c r="H658" s="5"/>
      <c r="I658" s="5"/>
      <c r="J658" s="623" t="s">
        <v>158</v>
      </c>
      <c r="K658" s="5"/>
      <c r="L658" s="5"/>
      <c r="M658" s="5"/>
    </row>
    <row r="659" spans="1:14" s="2" customFormat="1" ht="15" thickTop="1" thickBot="1">
      <c r="A659" s="1536">
        <f t="shared" si="42"/>
        <v>659</v>
      </c>
      <c r="B659" s="3"/>
      <c r="C659" s="3"/>
      <c r="D659" s="1065"/>
      <c r="E659" s="5"/>
      <c r="F659" s="5"/>
      <c r="G659" s="5"/>
      <c r="H659" s="1183">
        <v>202203</v>
      </c>
      <c r="I659" s="1185"/>
      <c r="J659" s="660">
        <v>202103</v>
      </c>
      <c r="K659" s="5"/>
      <c r="L659" s="5"/>
      <c r="M659" s="5"/>
      <c r="N659" s="5"/>
    </row>
    <row r="660" spans="1:14" s="2" customFormat="1" ht="14.25" thickTop="1">
      <c r="A660" s="1536">
        <f t="shared" si="42"/>
        <v>660</v>
      </c>
      <c r="B660" s="3"/>
      <c r="C660" s="110"/>
      <c r="D660" s="1065"/>
      <c r="E660" s="5"/>
      <c r="F660" s="5"/>
      <c r="G660" s="5"/>
      <c r="H660" s="1184" t="s">
        <v>1412</v>
      </c>
      <c r="I660" s="572" t="s">
        <v>84</v>
      </c>
      <c r="J660" s="638" t="s">
        <v>1415</v>
      </c>
      <c r="K660" s="5"/>
    </row>
    <row r="661" spans="1:14" s="2" customFormat="1">
      <c r="A661" s="1536">
        <f t="shared" si="42"/>
        <v>661</v>
      </c>
      <c r="B661" s="3"/>
      <c r="C661" s="110"/>
      <c r="D661" s="1065"/>
      <c r="E661" s="5"/>
      <c r="F661" s="5"/>
      <c r="G661" s="5"/>
      <c r="H661" s="1242" t="s">
        <v>79</v>
      </c>
      <c r="I661" s="1240"/>
      <c r="J661" s="638" t="s">
        <v>79</v>
      </c>
      <c r="K661" s="5"/>
    </row>
    <row r="662" spans="1:14" s="2" customFormat="1" ht="12">
      <c r="A662" s="1536">
        <f t="shared" si="42"/>
        <v>662</v>
      </c>
      <c r="B662" s="3"/>
      <c r="C662" s="110"/>
      <c r="D662" s="3" t="s">
        <v>79</v>
      </c>
      <c r="E662" s="574" t="s">
        <v>399</v>
      </c>
      <c r="F662" s="64"/>
      <c r="G662" s="177"/>
      <c r="H662" s="228">
        <v>0.56999999999999995</v>
      </c>
      <c r="I662" s="229">
        <f>IF(SUM(H662)-SUM(J662)=0,"- ",SUM(H662)-SUM(J662))</f>
        <v>-5.0000000000000044E-2</v>
      </c>
      <c r="J662" s="216">
        <v>0.62</v>
      </c>
    </row>
    <row r="663" spans="1:14">
      <c r="A663" s="1536">
        <f t="shared" si="42"/>
        <v>663</v>
      </c>
      <c r="B663" s="110"/>
      <c r="C663" s="110"/>
      <c r="D663" s="3" t="s">
        <v>79</v>
      </c>
      <c r="E663" s="576" t="s">
        <v>400</v>
      </c>
      <c r="F663" s="66"/>
      <c r="G663" s="181"/>
      <c r="H663" s="133">
        <v>0.27</v>
      </c>
      <c r="I663" s="226">
        <f>IF(SUM(H663)-SUM(J663)=0,"- ",SUM(H663)-SUM(J663))</f>
        <v>-1.9999999999999962E-2</v>
      </c>
      <c r="J663" s="134">
        <v>0.28999999999999998</v>
      </c>
      <c r="K663" s="2"/>
      <c r="L663" s="2"/>
      <c r="M663" s="2"/>
      <c r="N663" s="2"/>
    </row>
    <row r="664" spans="1:14" s="2" customFormat="1" ht="12">
      <c r="A664" s="1536">
        <f t="shared" si="42"/>
        <v>664</v>
      </c>
      <c r="B664" s="110"/>
      <c r="C664" s="110"/>
      <c r="D664" s="3" t="s">
        <v>79</v>
      </c>
      <c r="E664" s="576" t="s">
        <v>401</v>
      </c>
      <c r="F664" s="66"/>
      <c r="G664" s="181"/>
      <c r="H664" s="133">
        <v>0.26</v>
      </c>
      <c r="I664" s="226">
        <f>IF(SUM(H664)-SUM(J664)=0,"- ",SUM(H664)-SUM(J664))</f>
        <v>-1.0000000000000009E-2</v>
      </c>
      <c r="J664" s="134">
        <v>0.27</v>
      </c>
    </row>
    <row r="665" spans="1:14" s="2" customFormat="1" ht="12.75" thickBot="1">
      <c r="A665" s="1536">
        <f t="shared" si="42"/>
        <v>665</v>
      </c>
      <c r="B665" s="110"/>
      <c r="C665" s="3"/>
      <c r="D665" s="3"/>
      <c r="E665" s="593" t="s">
        <v>402</v>
      </c>
      <c r="F665" s="66"/>
      <c r="G665" s="66"/>
      <c r="H665" s="135">
        <v>0.04</v>
      </c>
      <c r="I665" s="227">
        <f>IF(SUM(H665)-SUM(J665)=0,"- ",SUM(H665)-SUM(J665))</f>
        <v>-1.9999999999999997E-2</v>
      </c>
      <c r="J665" s="137">
        <v>0.06</v>
      </c>
    </row>
    <row r="666" spans="1:14" s="2" customFormat="1" ht="14.25" thickTop="1">
      <c r="A666" s="1536">
        <f t="shared" si="42"/>
        <v>666</v>
      </c>
      <c r="B666" s="110"/>
      <c r="C666" s="3"/>
      <c r="D666" s="3"/>
      <c r="L666" s="5"/>
      <c r="M666" s="5"/>
    </row>
    <row r="667" spans="1:14" s="2" customFormat="1" ht="19.5" thickBot="1">
      <c r="A667" s="1536">
        <f t="shared" si="42"/>
        <v>667</v>
      </c>
      <c r="B667" s="110"/>
      <c r="C667" s="3"/>
      <c r="D667" s="1069">
        <f>D658+1</f>
        <v>22</v>
      </c>
      <c r="E667" s="570" t="s">
        <v>403</v>
      </c>
      <c r="F667" s="5"/>
      <c r="G667" s="5"/>
      <c r="H667" s="5"/>
      <c r="I667" s="5"/>
      <c r="J667" s="571" t="s">
        <v>201</v>
      </c>
      <c r="K667" s="5"/>
    </row>
    <row r="668" spans="1:14" s="2" customFormat="1" thickTop="1" thickBot="1">
      <c r="A668" s="1536">
        <f t="shared" si="42"/>
        <v>668</v>
      </c>
      <c r="B668" s="110"/>
      <c r="C668" s="3"/>
      <c r="D668" s="3"/>
      <c r="H668" s="1186">
        <v>202203</v>
      </c>
      <c r="I668" s="1188"/>
      <c r="J668" s="662">
        <v>202103</v>
      </c>
    </row>
    <row r="669" spans="1:14" s="2" customFormat="1" ht="12.75" thickTop="1">
      <c r="A669" s="1536">
        <f t="shared" si="42"/>
        <v>669</v>
      </c>
      <c r="B669" s="110"/>
      <c r="C669" s="110"/>
      <c r="D669" s="3"/>
      <c r="H669" s="1187" t="s">
        <v>1412</v>
      </c>
      <c r="I669" s="661" t="s">
        <v>84</v>
      </c>
      <c r="J669" s="663" t="s">
        <v>1415</v>
      </c>
    </row>
    <row r="670" spans="1:14" s="2" customFormat="1" ht="12">
      <c r="A670" s="1536">
        <f t="shared" si="42"/>
        <v>670</v>
      </c>
      <c r="B670" s="110"/>
      <c r="C670" s="110"/>
      <c r="D670" s="3"/>
      <c r="H670" s="1243" t="s">
        <v>79</v>
      </c>
      <c r="I670" s="1244"/>
      <c r="J670" s="1245" t="s">
        <v>79</v>
      </c>
    </row>
    <row r="671" spans="1:14" s="2" customFormat="1" ht="12">
      <c r="A671" s="1536">
        <f t="shared" si="42"/>
        <v>671</v>
      </c>
      <c r="B671" s="110"/>
      <c r="C671" s="110"/>
      <c r="D671" s="3" t="s">
        <v>79</v>
      </c>
      <c r="E671" s="574" t="s">
        <v>404</v>
      </c>
      <c r="F671" s="64"/>
      <c r="G671" s="177"/>
      <c r="H671" s="185">
        <v>96217</v>
      </c>
      <c r="I671" s="224">
        <f t="shared" ref="I671:I679" si="44">IF(SUM(H671)=0,"- ",IF(SUM(H671)-SUM(J671)=0,"- ",SUM(H671)-SUM(J671)))</f>
        <v>1595</v>
      </c>
      <c r="J671" s="65">
        <v>94622</v>
      </c>
    </row>
    <row r="672" spans="1:14" s="2" customFormat="1">
      <c r="A672" s="1536">
        <f t="shared" si="42"/>
        <v>672</v>
      </c>
      <c r="B672" s="3"/>
      <c r="C672" s="3"/>
      <c r="D672" s="3" t="s">
        <v>79</v>
      </c>
      <c r="E672" s="576" t="s">
        <v>405</v>
      </c>
      <c r="F672" s="66"/>
      <c r="G672" s="181"/>
      <c r="H672" s="171">
        <v>11454500</v>
      </c>
      <c r="I672" s="225">
        <f t="shared" si="44"/>
        <v>451900</v>
      </c>
      <c r="J672" s="67">
        <v>11002600</v>
      </c>
      <c r="N672" s="5"/>
    </row>
    <row r="673" spans="1:14" s="2" customFormat="1" ht="12">
      <c r="A673" s="1536">
        <f t="shared" si="42"/>
        <v>673</v>
      </c>
      <c r="B673" s="3"/>
      <c r="C673" s="110"/>
      <c r="D673" s="3" t="s">
        <v>79</v>
      </c>
      <c r="E673" s="593" t="s">
        <v>406</v>
      </c>
      <c r="F673" s="68"/>
      <c r="G673" s="182"/>
      <c r="H673" s="230">
        <v>0.84</v>
      </c>
      <c r="I673" s="231">
        <f t="shared" si="44"/>
        <v>-2.0000000000000018E-2</v>
      </c>
      <c r="J673" s="232">
        <v>0.86</v>
      </c>
    </row>
    <row r="674" spans="1:14" s="2" customFormat="1" ht="12">
      <c r="A674" s="1536">
        <f t="shared" si="42"/>
        <v>674</v>
      </c>
      <c r="B674" s="3"/>
      <c r="C674" s="110"/>
      <c r="D674" s="3"/>
      <c r="E674" s="574" t="s">
        <v>407</v>
      </c>
      <c r="F674" s="64"/>
      <c r="G674" s="177"/>
      <c r="H674" s="185">
        <v>8839</v>
      </c>
      <c r="I674" s="224">
        <f t="shared" si="44"/>
        <v>1862</v>
      </c>
      <c r="J674" s="65">
        <v>6977</v>
      </c>
    </row>
    <row r="675" spans="1:14">
      <c r="A675" s="1536">
        <f t="shared" si="42"/>
        <v>675</v>
      </c>
      <c r="D675" s="3"/>
      <c r="E675" s="576" t="s">
        <v>408</v>
      </c>
      <c r="F675" s="66"/>
      <c r="G675" s="181"/>
      <c r="H675" s="171">
        <v>14731800</v>
      </c>
      <c r="I675" s="225">
        <f t="shared" si="44"/>
        <v>777400</v>
      </c>
      <c r="J675" s="67">
        <v>13954400</v>
      </c>
      <c r="K675" s="2"/>
      <c r="L675" s="2"/>
      <c r="M675" s="2"/>
      <c r="N675" s="2"/>
    </row>
    <row r="676" spans="1:14">
      <c r="A676" s="1536">
        <f t="shared" si="42"/>
        <v>676</v>
      </c>
      <c r="B676" s="110"/>
      <c r="C676" s="110"/>
      <c r="D676" s="3"/>
      <c r="E676" s="593" t="s">
        <v>409</v>
      </c>
      <c r="F676" s="68"/>
      <c r="G676" s="182"/>
      <c r="H676" s="187">
        <v>0.06</v>
      </c>
      <c r="I676" s="227">
        <f t="shared" si="44"/>
        <v>9.999999999999995E-3</v>
      </c>
      <c r="J676" s="184">
        <v>0.05</v>
      </c>
      <c r="K676" s="2"/>
      <c r="L676" s="2"/>
      <c r="M676" s="2"/>
      <c r="N676" s="2"/>
    </row>
    <row r="677" spans="1:14" s="2" customFormat="1" ht="12">
      <c r="A677" s="1536">
        <f t="shared" si="42"/>
        <v>677</v>
      </c>
      <c r="B677" s="110"/>
      <c r="C677" s="110"/>
      <c r="D677" s="3"/>
      <c r="E677" s="574" t="s">
        <v>410</v>
      </c>
      <c r="F677" s="64"/>
      <c r="G677" s="177"/>
      <c r="H677" s="188">
        <v>33169</v>
      </c>
      <c r="I677" s="233">
        <f t="shared" si="44"/>
        <v>2856</v>
      </c>
      <c r="J677" s="189">
        <v>30313</v>
      </c>
    </row>
    <row r="678" spans="1:14" s="2" customFormat="1" ht="12">
      <c r="A678" s="1536">
        <f t="shared" si="42"/>
        <v>678</v>
      </c>
      <c r="B678" s="110"/>
      <c r="C678" s="3"/>
      <c r="D678" s="3"/>
      <c r="E678" s="576" t="s">
        <v>411</v>
      </c>
      <c r="F678" s="66"/>
      <c r="G678" s="181"/>
      <c r="H678" s="171">
        <v>2271900</v>
      </c>
      <c r="I678" s="225">
        <f t="shared" si="44"/>
        <v>195600</v>
      </c>
      <c r="J678" s="67">
        <v>2076300</v>
      </c>
    </row>
    <row r="679" spans="1:14" s="2" customFormat="1" ht="12.75" thickBot="1">
      <c r="A679" s="1536">
        <f t="shared" si="42"/>
        <v>679</v>
      </c>
      <c r="B679" s="110"/>
      <c r="C679" s="3"/>
      <c r="D679" s="3"/>
      <c r="E679" s="593" t="s">
        <v>412</v>
      </c>
      <c r="F679" s="68"/>
      <c r="G679" s="182"/>
      <c r="H679" s="183">
        <v>1.46</v>
      </c>
      <c r="I679" s="227" t="str">
        <f t="shared" si="44"/>
        <v xml:space="preserve">- </v>
      </c>
      <c r="J679" s="184">
        <v>1.46</v>
      </c>
    </row>
    <row r="680" spans="1:14" s="2" customFormat="1" ht="14.25" thickTop="1">
      <c r="A680" s="1536">
        <f t="shared" si="42"/>
        <v>680</v>
      </c>
      <c r="B680" s="110"/>
      <c r="C680" s="3"/>
      <c r="D680" s="3"/>
      <c r="L680" s="5"/>
      <c r="M680" s="5"/>
    </row>
    <row r="681" spans="1:14" s="2" customFormat="1" ht="17.25" thickBot="1">
      <c r="A681" s="1536">
        <f t="shared" si="42"/>
        <v>681</v>
      </c>
      <c r="B681" s="110"/>
      <c r="C681" s="3"/>
      <c r="D681" s="1071">
        <f>D667+1</f>
        <v>23</v>
      </c>
      <c r="E681" s="613" t="s">
        <v>413</v>
      </c>
      <c r="F681" s="5"/>
      <c r="G681" s="5"/>
      <c r="H681" s="5"/>
      <c r="I681" s="5"/>
      <c r="J681" s="623" t="s">
        <v>158</v>
      </c>
      <c r="K681" s="5"/>
    </row>
    <row r="682" spans="1:14" s="2" customFormat="1" thickTop="1" thickBot="1">
      <c r="A682" s="1536">
        <f t="shared" si="42"/>
        <v>682</v>
      </c>
      <c r="B682" s="110"/>
      <c r="C682" s="3"/>
      <c r="D682" s="3"/>
      <c r="H682" s="672">
        <v>202203</v>
      </c>
      <c r="I682" s="673"/>
      <c r="J682" s="660">
        <v>202103</v>
      </c>
    </row>
    <row r="683" spans="1:14" s="2" customFormat="1" ht="12.75" thickTop="1">
      <c r="A683" s="1536">
        <f t="shared" si="42"/>
        <v>683</v>
      </c>
      <c r="B683" s="110"/>
      <c r="C683" s="110"/>
      <c r="D683" s="3"/>
      <c r="H683" s="674" t="s">
        <v>1412</v>
      </c>
      <c r="I683" s="572" t="s">
        <v>84</v>
      </c>
      <c r="J683" s="638" t="s">
        <v>1415</v>
      </c>
    </row>
    <row r="684" spans="1:14" s="2" customFormat="1">
      <c r="A684" s="1536">
        <f t="shared" si="42"/>
        <v>684</v>
      </c>
      <c r="B684" s="3"/>
      <c r="C684" s="110"/>
      <c r="D684" s="3"/>
      <c r="H684" s="674" t="s">
        <v>79</v>
      </c>
      <c r="I684" s="1240"/>
      <c r="J684" s="638" t="s">
        <v>79</v>
      </c>
      <c r="N684" s="5"/>
    </row>
    <row r="685" spans="1:14" s="2" customFormat="1">
      <c r="A685" s="1536">
        <f t="shared" si="42"/>
        <v>685</v>
      </c>
      <c r="B685" s="3"/>
      <c r="C685" s="110"/>
      <c r="D685" s="3" t="s">
        <v>79</v>
      </c>
      <c r="E685" s="574" t="s">
        <v>414</v>
      </c>
      <c r="F685" s="64"/>
      <c r="G685" s="177"/>
      <c r="H685" s="178">
        <v>0.9</v>
      </c>
      <c r="I685" s="229">
        <f t="shared" ref="I685:I692" si="45">IF(SUM(H685)=0,"- ",IF(SUM(H685)-SUM(J685)=0,"- ",SUM(H685)-SUM(J685)))</f>
        <v>-1.0000000000000009E-2</v>
      </c>
      <c r="J685" s="180">
        <v>0.91</v>
      </c>
      <c r="N685" s="5"/>
    </row>
    <row r="686" spans="1:14" s="2" customFormat="1" ht="12">
      <c r="A686" s="1536">
        <f t="shared" si="42"/>
        <v>686</v>
      </c>
      <c r="B686" s="3"/>
      <c r="C686" s="3"/>
      <c r="D686" s="3" t="s">
        <v>79</v>
      </c>
      <c r="E686" s="587" t="s">
        <v>415</v>
      </c>
      <c r="F686" s="66"/>
      <c r="G686" s="181"/>
      <c r="H686" s="130">
        <v>0.33000000000000007</v>
      </c>
      <c r="I686" s="226">
        <f t="shared" si="45"/>
        <v>4.0000000000000036E-2</v>
      </c>
      <c r="J686" s="132">
        <v>0.29000000000000004</v>
      </c>
    </row>
    <row r="687" spans="1:14" s="2" customFormat="1" ht="12">
      <c r="A687" s="1536">
        <f t="shared" si="42"/>
        <v>687</v>
      </c>
      <c r="B687" s="3"/>
      <c r="C687" s="110"/>
      <c r="D687" s="3" t="s">
        <v>79</v>
      </c>
      <c r="E687" s="587" t="s">
        <v>416</v>
      </c>
      <c r="F687" s="66"/>
      <c r="G687" s="181"/>
      <c r="H687" s="130">
        <v>-0.06</v>
      </c>
      <c r="I687" s="226">
        <f t="shared" si="45"/>
        <v>0.03</v>
      </c>
      <c r="J687" s="132">
        <v>-0.09</v>
      </c>
    </row>
    <row r="688" spans="1:14" s="2" customFormat="1" ht="12">
      <c r="A688" s="1536">
        <f t="shared" si="42"/>
        <v>688</v>
      </c>
      <c r="B688" s="3"/>
      <c r="C688" s="110"/>
      <c r="D688" s="3"/>
      <c r="E688" s="575" t="s">
        <v>417</v>
      </c>
      <c r="F688" s="66"/>
      <c r="G688" s="181"/>
      <c r="H688" s="130">
        <v>-0.08</v>
      </c>
      <c r="I688" s="226">
        <f t="shared" si="45"/>
        <v>0.03</v>
      </c>
      <c r="J688" s="132">
        <v>-0.11</v>
      </c>
    </row>
    <row r="689" spans="1:14" s="2" customFormat="1" ht="12">
      <c r="A689" s="1536">
        <f t="shared" si="42"/>
        <v>689</v>
      </c>
      <c r="B689" s="110"/>
      <c r="C689" s="3"/>
      <c r="D689" s="3"/>
      <c r="E689" s="587" t="s">
        <v>418</v>
      </c>
      <c r="F689" s="66"/>
      <c r="G689" s="181"/>
      <c r="H689" s="130">
        <v>0.84000000000000008</v>
      </c>
      <c r="I689" s="226">
        <f t="shared" si="45"/>
        <v>2.0000000000000018E-2</v>
      </c>
      <c r="J689" s="132">
        <v>0.82000000000000006</v>
      </c>
    </row>
    <row r="690" spans="1:14" s="2" customFormat="1" ht="12">
      <c r="A690" s="1536">
        <f t="shared" si="42"/>
        <v>690</v>
      </c>
      <c r="B690" s="110"/>
      <c r="C690" s="110"/>
      <c r="D690" s="3"/>
      <c r="E690" s="587" t="s">
        <v>419</v>
      </c>
      <c r="F690" s="66"/>
      <c r="G690" s="181"/>
      <c r="H690" s="130">
        <v>0.82000000000000006</v>
      </c>
      <c r="I690" s="226">
        <f t="shared" si="45"/>
        <v>2.0000000000000018E-2</v>
      </c>
      <c r="J690" s="132">
        <v>0.8</v>
      </c>
    </row>
    <row r="691" spans="1:14" s="2" customFormat="1" ht="12">
      <c r="A691" s="1536">
        <f t="shared" si="42"/>
        <v>691</v>
      </c>
      <c r="B691" s="110"/>
      <c r="C691" s="110"/>
      <c r="D691" s="3"/>
      <c r="E691" s="575" t="s">
        <v>420</v>
      </c>
      <c r="F691" s="66"/>
      <c r="G691" s="181"/>
      <c r="H691" s="130">
        <v>0.27000000000000007</v>
      </c>
      <c r="I691" s="226">
        <f t="shared" si="45"/>
        <v>7.0000000000000034E-2</v>
      </c>
      <c r="J691" s="132">
        <v>0.20000000000000004</v>
      </c>
    </row>
    <row r="692" spans="1:14" s="2" customFormat="1" ht="12.75" thickBot="1">
      <c r="A692" s="1536">
        <f t="shared" si="42"/>
        <v>692</v>
      </c>
      <c r="B692" s="110"/>
      <c r="C692" s="3"/>
      <c r="D692" s="3"/>
      <c r="E692" s="608" t="s">
        <v>421</v>
      </c>
      <c r="F692" s="68"/>
      <c r="G692" s="182"/>
      <c r="H692" s="183">
        <v>0.25000000000000006</v>
      </c>
      <c r="I692" s="227">
        <f t="shared" si="45"/>
        <v>7.0000000000000007E-2</v>
      </c>
      <c r="J692" s="184">
        <v>0.18000000000000005</v>
      </c>
    </row>
    <row r="693" spans="1:14" s="2" customFormat="1" ht="14.25" thickTop="1">
      <c r="A693" s="1536">
        <f t="shared" si="42"/>
        <v>693</v>
      </c>
      <c r="B693" s="110"/>
      <c r="C693" s="3"/>
      <c r="D693" s="3"/>
      <c r="L693" s="5"/>
      <c r="M693" s="5"/>
    </row>
    <row r="694" spans="1:14" s="2" customFormat="1" ht="16.5">
      <c r="A694" s="1536">
        <f t="shared" si="42"/>
        <v>694</v>
      </c>
      <c r="B694" s="110"/>
      <c r="C694" s="3"/>
      <c r="D694" s="1071">
        <f>D681+1</f>
        <v>24</v>
      </c>
      <c r="E694" s="664" t="s">
        <v>422</v>
      </c>
      <c r="F694" s="5"/>
      <c r="G694" s="5"/>
      <c r="H694" s="5"/>
      <c r="I694" s="5"/>
      <c r="J694" s="5"/>
      <c r="K694" s="5"/>
      <c r="L694" s="5"/>
      <c r="M694" s="5"/>
    </row>
    <row r="695" spans="1:14" s="2" customFormat="1" ht="15" thickBot="1">
      <c r="A695" s="1536">
        <f t="shared" si="42"/>
        <v>695</v>
      </c>
      <c r="B695" s="110"/>
      <c r="C695" s="3"/>
      <c r="D695" s="1065"/>
      <c r="E695" s="596" t="s">
        <v>423</v>
      </c>
      <c r="F695" s="5"/>
      <c r="G695" s="5"/>
      <c r="H695" s="5"/>
      <c r="I695" s="5"/>
      <c r="J695" s="571" t="s">
        <v>52</v>
      </c>
      <c r="K695" s="5"/>
    </row>
    <row r="696" spans="1:14" s="2" customFormat="1" thickTop="1" thickBot="1">
      <c r="A696" s="1536">
        <f t="shared" si="42"/>
        <v>696</v>
      </c>
      <c r="B696" s="110"/>
      <c r="C696" s="3"/>
      <c r="D696" s="3"/>
      <c r="H696" s="672">
        <v>202203</v>
      </c>
      <c r="I696" s="673"/>
      <c r="J696" s="660">
        <v>202103</v>
      </c>
    </row>
    <row r="697" spans="1:14" s="2" customFormat="1" ht="12.75" thickTop="1">
      <c r="A697" s="1536">
        <f t="shared" si="42"/>
        <v>697</v>
      </c>
      <c r="B697" s="110"/>
      <c r="C697" s="110"/>
      <c r="D697" s="3"/>
      <c r="H697" s="674" t="s">
        <v>1412</v>
      </c>
      <c r="I697" s="572" t="s">
        <v>84</v>
      </c>
      <c r="J697" s="638" t="s">
        <v>1415</v>
      </c>
    </row>
    <row r="698" spans="1:14" s="2" customFormat="1" ht="12">
      <c r="A698" s="1536">
        <f t="shared" si="42"/>
        <v>698</v>
      </c>
      <c r="B698" s="110"/>
      <c r="C698" s="110"/>
      <c r="D698" s="3"/>
      <c r="H698" s="674" t="s">
        <v>79</v>
      </c>
      <c r="I698" s="1240"/>
      <c r="J698" s="638" t="s">
        <v>79</v>
      </c>
    </row>
    <row r="699" spans="1:14">
      <c r="A699" s="1536">
        <f t="shared" si="42"/>
        <v>699</v>
      </c>
      <c r="B699" s="110"/>
      <c r="C699" s="110"/>
      <c r="D699" s="3" t="s">
        <v>79</v>
      </c>
      <c r="E699" s="574" t="s">
        <v>424</v>
      </c>
      <c r="F699" s="591"/>
      <c r="G699" s="665" t="s">
        <v>425</v>
      </c>
      <c r="H699" s="234">
        <v>94512</v>
      </c>
      <c r="I699" s="224">
        <f t="shared" ref="I699:I704" si="46">IF(H699="- ","- ",IF(SUM(H699)-SUM(J699)=0,"- ",SUM(H699)-SUM(J699)))</f>
        <v>-5484</v>
      </c>
      <c r="J699" s="235">
        <v>99996</v>
      </c>
      <c r="K699" s="2"/>
      <c r="L699" s="2"/>
      <c r="M699" s="2"/>
      <c r="N699" s="2"/>
    </row>
    <row r="700" spans="1:14" s="2" customFormat="1" ht="12">
      <c r="A700" s="1536">
        <f t="shared" si="42"/>
        <v>700</v>
      </c>
      <c r="B700" s="110"/>
      <c r="C700" s="110"/>
      <c r="D700" s="3" t="s">
        <v>79</v>
      </c>
      <c r="E700" s="576" t="s">
        <v>426</v>
      </c>
      <c r="F700" s="566"/>
      <c r="G700" s="666" t="s">
        <v>427</v>
      </c>
      <c r="H700" s="236">
        <v>1050</v>
      </c>
      <c r="I700" s="225">
        <f t="shared" si="46"/>
        <v>-1302</v>
      </c>
      <c r="J700" s="237">
        <v>2352</v>
      </c>
    </row>
    <row r="701" spans="1:14" s="2" customFormat="1" ht="12">
      <c r="A701" s="1536">
        <f t="shared" si="42"/>
        <v>701</v>
      </c>
      <c r="B701" s="110"/>
      <c r="C701" s="110"/>
      <c r="D701" s="3" t="s">
        <v>79</v>
      </c>
      <c r="E701" s="576" t="s">
        <v>428</v>
      </c>
      <c r="F701" s="566"/>
      <c r="G701" s="667" t="s">
        <v>429</v>
      </c>
      <c r="H701" s="236">
        <v>84588</v>
      </c>
      <c r="I701" s="225">
        <f t="shared" si="46"/>
        <v>-1445</v>
      </c>
      <c r="J701" s="237">
        <v>86033</v>
      </c>
    </row>
    <row r="702" spans="1:14" s="2" customFormat="1" ht="12">
      <c r="A702" s="1536">
        <f t="shared" si="42"/>
        <v>702</v>
      </c>
      <c r="B702" s="110"/>
      <c r="C702" s="110"/>
      <c r="D702" s="3" t="s">
        <v>79</v>
      </c>
      <c r="E702" s="583" t="s">
        <v>430</v>
      </c>
      <c r="F702" s="652"/>
      <c r="G702" s="668" t="s">
        <v>431</v>
      </c>
      <c r="H702" s="238">
        <v>8874</v>
      </c>
      <c r="I702" s="239">
        <f t="shared" si="46"/>
        <v>-2737</v>
      </c>
      <c r="J702" s="240">
        <v>11611</v>
      </c>
    </row>
    <row r="703" spans="1:14" s="2" customFormat="1" ht="12">
      <c r="A703" s="1536">
        <f t="shared" si="42"/>
        <v>703</v>
      </c>
      <c r="B703" s="110"/>
      <c r="C703" s="110"/>
      <c r="D703" s="3" t="s">
        <v>79</v>
      </c>
      <c r="E703" s="582" t="s">
        <v>432</v>
      </c>
      <c r="F703" s="591"/>
      <c r="G703" s="669" t="s">
        <v>250</v>
      </c>
      <c r="H703" s="234">
        <v>103378</v>
      </c>
      <c r="I703" s="224">
        <f t="shared" si="46"/>
        <v>39</v>
      </c>
      <c r="J703" s="235">
        <v>103339</v>
      </c>
    </row>
    <row r="704" spans="1:14" s="2" customFormat="1" ht="12">
      <c r="A704" s="1536">
        <f t="shared" si="42"/>
        <v>704</v>
      </c>
      <c r="B704" s="110"/>
      <c r="C704" s="110"/>
      <c r="D704" s="3" t="s">
        <v>79</v>
      </c>
      <c r="E704" s="576" t="s">
        <v>433</v>
      </c>
      <c r="F704" s="566"/>
      <c r="G704" s="667" t="s">
        <v>434</v>
      </c>
      <c r="H704" s="236">
        <v>8866</v>
      </c>
      <c r="I704" s="225">
        <f t="shared" si="46"/>
        <v>5523</v>
      </c>
      <c r="J704" s="237">
        <v>3343</v>
      </c>
    </row>
    <row r="705" spans="1:14" s="2" customFormat="1" ht="12">
      <c r="A705" s="1536">
        <f t="shared" si="42"/>
        <v>705</v>
      </c>
      <c r="B705" s="110"/>
      <c r="C705" s="110"/>
      <c r="D705" s="3" t="s">
        <v>79</v>
      </c>
      <c r="E705" s="593" t="s">
        <v>435</v>
      </c>
      <c r="F705" s="567"/>
      <c r="G705" s="670"/>
      <c r="H705" s="241" t="s">
        <v>1390</v>
      </c>
      <c r="I705" s="242"/>
      <c r="J705" s="243" t="s">
        <v>1390</v>
      </c>
    </row>
    <row r="706" spans="1:14" s="2" customFormat="1" ht="12">
      <c r="A706" s="1536">
        <f t="shared" si="42"/>
        <v>706</v>
      </c>
      <c r="B706" s="110"/>
      <c r="C706" s="110"/>
      <c r="D706" s="3" t="s">
        <v>79</v>
      </c>
      <c r="E706" s="589" t="s">
        <v>436</v>
      </c>
      <c r="F706" s="650"/>
      <c r="G706" s="671" t="s">
        <v>253</v>
      </c>
      <c r="H706" s="244">
        <v>34560</v>
      </c>
      <c r="I706" s="225">
        <f>IF(H706="- ","- ",IF(SUM(H706)-SUM(J706)=0,"- ",SUM(H706)-SUM(J706)))</f>
        <v>2589</v>
      </c>
      <c r="J706" s="245">
        <v>31971</v>
      </c>
    </row>
    <row r="707" spans="1:14" s="2" customFormat="1" ht="12">
      <c r="A707" s="1536">
        <f t="shared" ref="A707:A742" si="47">A706+1</f>
        <v>707</v>
      </c>
      <c r="B707" s="110"/>
      <c r="C707" s="110"/>
      <c r="D707" s="3" t="s">
        <v>79</v>
      </c>
      <c r="E707" s="576" t="s">
        <v>433</v>
      </c>
      <c r="F707" s="566"/>
      <c r="G707" s="667" t="s">
        <v>437</v>
      </c>
      <c r="H707" s="236">
        <v>43426</v>
      </c>
      <c r="I707" s="225">
        <f>IF(H707="- ","- ",IF(SUM(H707)-SUM(J707)=0,"- ",SUM(H707)-SUM(J707)))</f>
        <v>8112</v>
      </c>
      <c r="J707" s="237">
        <v>35314</v>
      </c>
    </row>
    <row r="708" spans="1:14" s="2" customFormat="1">
      <c r="A708" s="1536">
        <f t="shared" si="47"/>
        <v>708</v>
      </c>
      <c r="B708" s="110"/>
      <c r="C708" s="110"/>
      <c r="D708" s="3" t="s">
        <v>79</v>
      </c>
      <c r="E708" s="583" t="s">
        <v>435</v>
      </c>
      <c r="F708" s="652"/>
      <c r="G708" s="668"/>
      <c r="H708" s="241" t="s">
        <v>1391</v>
      </c>
      <c r="I708" s="242"/>
      <c r="J708" s="243" t="s">
        <v>1391</v>
      </c>
      <c r="N708" s="5"/>
    </row>
    <row r="709" spans="1:14" s="2" customFormat="1" ht="12">
      <c r="A709" s="1536">
        <f t="shared" si="47"/>
        <v>709</v>
      </c>
      <c r="B709" s="110"/>
      <c r="C709" s="110"/>
      <c r="D709" s="3" t="s">
        <v>79</v>
      </c>
      <c r="E709" s="582" t="s">
        <v>438</v>
      </c>
      <c r="F709" s="591"/>
      <c r="G709" s="669" t="s">
        <v>439</v>
      </c>
      <c r="H709" s="234">
        <v>27436</v>
      </c>
      <c r="I709" s="233">
        <f>IF(H709="- ","- ",IF(SUM(H709)-SUM(J709)=0,"- ",SUM(H709)-SUM(J709)))</f>
        <v>1289</v>
      </c>
      <c r="J709" s="235">
        <v>26147</v>
      </c>
    </row>
    <row r="710" spans="1:14" s="2" customFormat="1" ht="12">
      <c r="A710" s="1536">
        <f t="shared" si="47"/>
        <v>710</v>
      </c>
      <c r="B710" s="3"/>
      <c r="C710" s="110"/>
      <c r="D710" s="3" t="s">
        <v>79</v>
      </c>
      <c r="E710" s="576" t="s">
        <v>433</v>
      </c>
      <c r="F710" s="566"/>
      <c r="G710" s="667" t="s">
        <v>440</v>
      </c>
      <c r="H710" s="236">
        <v>70862</v>
      </c>
      <c r="I710" s="225">
        <f>IF(H710="- ","- ",IF(SUM(H710)-SUM(J710)=0,"- ",SUM(H710)-SUM(J710)))</f>
        <v>9401</v>
      </c>
      <c r="J710" s="237">
        <v>61461</v>
      </c>
    </row>
    <row r="711" spans="1:14" s="2" customFormat="1" ht="12">
      <c r="A711" s="1536">
        <f t="shared" si="47"/>
        <v>711</v>
      </c>
      <c r="B711" s="3"/>
      <c r="C711" s="110"/>
      <c r="D711" s="3" t="s">
        <v>79</v>
      </c>
      <c r="E711" s="593" t="s">
        <v>435</v>
      </c>
      <c r="F711" s="567"/>
      <c r="G711" s="670"/>
      <c r="H711" s="241" t="s">
        <v>1391</v>
      </c>
      <c r="I711" s="242"/>
      <c r="J711" s="243" t="s">
        <v>1391</v>
      </c>
    </row>
    <row r="712" spans="1:14" s="2" customFormat="1" ht="12">
      <c r="A712" s="1536">
        <f t="shared" si="47"/>
        <v>712</v>
      </c>
      <c r="B712" s="3"/>
      <c r="C712" s="110"/>
      <c r="D712" s="3" t="s">
        <v>79</v>
      </c>
      <c r="E712" s="589" t="s">
        <v>441</v>
      </c>
      <c r="F712" s="650"/>
      <c r="G712" s="671" t="s">
        <v>442</v>
      </c>
      <c r="H712" s="244">
        <v>-1453</v>
      </c>
      <c r="I712" s="225">
        <f>IF(H712="- ","- ",IF(SUM(H712)-SUM(J712)=0,"- ",SUM(H712)-SUM(J712)))</f>
        <v>-1076</v>
      </c>
      <c r="J712" s="245">
        <v>-377</v>
      </c>
    </row>
    <row r="713" spans="1:14" s="2" customFormat="1" ht="12">
      <c r="A713" s="1536">
        <f t="shared" si="47"/>
        <v>713</v>
      </c>
      <c r="B713" s="110"/>
      <c r="C713" s="110"/>
      <c r="D713" s="3" t="s">
        <v>79</v>
      </c>
      <c r="E713" s="576" t="s">
        <v>433</v>
      </c>
      <c r="F713" s="566"/>
      <c r="G713" s="667" t="s">
        <v>443</v>
      </c>
      <c r="H713" s="236">
        <v>69409</v>
      </c>
      <c r="I713" s="225">
        <f>IF(H713="- ","- ",IF(SUM(H713)-SUM(J713)=0,"- ",SUM(H713)-SUM(J713)))</f>
        <v>8325</v>
      </c>
      <c r="J713" s="237">
        <v>61084</v>
      </c>
    </row>
    <row r="714" spans="1:14" s="2" customFormat="1" ht="12">
      <c r="A714" s="1536">
        <f t="shared" si="47"/>
        <v>714</v>
      </c>
      <c r="B714" s="110"/>
      <c r="C714" s="110"/>
      <c r="D714" s="3" t="s">
        <v>79</v>
      </c>
      <c r="E714" s="583" t="s">
        <v>435</v>
      </c>
      <c r="F714" s="652"/>
      <c r="G714" s="668"/>
      <c r="H714" s="241" t="s">
        <v>1391</v>
      </c>
      <c r="I714" s="246"/>
      <c r="J714" s="243" t="s">
        <v>1391</v>
      </c>
    </row>
    <row r="715" spans="1:14" s="2" customFormat="1" ht="12">
      <c r="A715" s="1536">
        <f t="shared" si="47"/>
        <v>715</v>
      </c>
      <c r="B715" s="110"/>
      <c r="C715" s="110"/>
      <c r="D715" s="3" t="s">
        <v>79</v>
      </c>
      <c r="E715" s="582" t="s">
        <v>444</v>
      </c>
      <c r="F715" s="591"/>
      <c r="G715" s="669" t="s">
        <v>445</v>
      </c>
      <c r="H715" s="234">
        <v>2711</v>
      </c>
      <c r="I715" s="224">
        <f>IF(H715="- ","- ",IF(SUM(H715)-SUM(J715)=0,"- ",SUM(H715)-SUM(J715)))</f>
        <v>-3108</v>
      </c>
      <c r="J715" s="235">
        <v>5819</v>
      </c>
    </row>
    <row r="716" spans="1:14" s="2" customFormat="1" ht="12">
      <c r="A716" s="1536">
        <f t="shared" si="47"/>
        <v>716</v>
      </c>
      <c r="B716" s="110"/>
      <c r="C716" s="110"/>
      <c r="D716" s="3" t="s">
        <v>79</v>
      </c>
      <c r="E716" s="576" t="s">
        <v>433</v>
      </c>
      <c r="F716" s="566"/>
      <c r="G716" s="667" t="s">
        <v>446</v>
      </c>
      <c r="H716" s="236">
        <v>72120</v>
      </c>
      <c r="I716" s="225">
        <f>IF(H716="- ","- ",IF(SUM(H716)-SUM(J716)=0,"- ",SUM(H716)-SUM(J716)))</f>
        <v>5217</v>
      </c>
      <c r="J716" s="237">
        <v>66903</v>
      </c>
    </row>
    <row r="717" spans="1:14" s="2" customFormat="1" ht="12.75" thickBot="1">
      <c r="A717" s="1536">
        <f t="shared" si="47"/>
        <v>717</v>
      </c>
      <c r="B717" s="110"/>
      <c r="C717" s="110"/>
      <c r="D717" s="3" t="s">
        <v>79</v>
      </c>
      <c r="E717" s="593" t="s">
        <v>435</v>
      </c>
      <c r="F717" s="567"/>
      <c r="G717" s="670"/>
      <c r="H717" s="247" t="s">
        <v>1391</v>
      </c>
      <c r="I717" s="242"/>
      <c r="J717" s="243" t="s">
        <v>1391</v>
      </c>
    </row>
    <row r="718" spans="1:14" s="2" customFormat="1" ht="14.25" thickTop="1">
      <c r="A718" s="1536">
        <f t="shared" si="47"/>
        <v>718</v>
      </c>
      <c r="B718" s="110"/>
      <c r="C718" s="3"/>
      <c r="D718" s="3"/>
      <c r="E718" s="176"/>
      <c r="L718" s="5"/>
      <c r="M718" s="5"/>
    </row>
    <row r="719" spans="1:14" s="2" customFormat="1" ht="15" thickBot="1">
      <c r="A719" s="1536">
        <f t="shared" si="47"/>
        <v>719</v>
      </c>
      <c r="B719" s="110"/>
      <c r="C719" s="3"/>
      <c r="D719" s="1065"/>
      <c r="E719" s="596" t="s">
        <v>447</v>
      </c>
      <c r="F719" s="5"/>
      <c r="G719" s="5"/>
      <c r="H719" s="5"/>
      <c r="I719" s="5"/>
      <c r="J719" s="571" t="s">
        <v>52</v>
      </c>
      <c r="K719" s="5"/>
    </row>
    <row r="720" spans="1:14" s="2" customFormat="1" thickTop="1" thickBot="1">
      <c r="A720" s="1536">
        <f t="shared" si="47"/>
        <v>720</v>
      </c>
      <c r="B720" s="110"/>
      <c r="C720" s="3"/>
      <c r="D720" s="3"/>
      <c r="H720" s="672">
        <v>202203</v>
      </c>
      <c r="I720" s="673"/>
      <c r="J720" s="660">
        <v>202103</v>
      </c>
    </row>
    <row r="721" spans="1:14" s="2" customFormat="1" ht="12.75" thickTop="1">
      <c r="A721" s="1536">
        <f t="shared" si="47"/>
        <v>721</v>
      </c>
      <c r="B721" s="110"/>
      <c r="C721" s="110"/>
      <c r="D721" s="3"/>
      <c r="H721" s="674" t="s">
        <v>1412</v>
      </c>
      <c r="I721" s="507" t="s">
        <v>84</v>
      </c>
      <c r="J721" s="638" t="s">
        <v>1415</v>
      </c>
    </row>
    <row r="722" spans="1:14">
      <c r="A722" s="1536">
        <f t="shared" si="47"/>
        <v>722</v>
      </c>
      <c r="B722" s="110"/>
      <c r="C722" s="110"/>
      <c r="D722" s="3"/>
      <c r="E722" s="2"/>
      <c r="F722" s="2"/>
      <c r="G722" s="2"/>
      <c r="H722" s="674" t="s">
        <v>79</v>
      </c>
      <c r="I722" s="507"/>
      <c r="J722" s="638" t="s">
        <v>79</v>
      </c>
      <c r="K722" s="2"/>
      <c r="L722" s="2"/>
      <c r="M722" s="2"/>
      <c r="N722" s="2"/>
    </row>
    <row r="723" spans="1:14">
      <c r="A723" s="1536">
        <f t="shared" si="47"/>
        <v>723</v>
      </c>
      <c r="B723" s="110"/>
      <c r="C723" s="110"/>
      <c r="D723" s="3" t="s">
        <v>79</v>
      </c>
      <c r="E723" s="1583" t="s">
        <v>448</v>
      </c>
      <c r="F723" s="1584"/>
      <c r="G723" s="676" t="s">
        <v>449</v>
      </c>
      <c r="H723" s="212">
        <v>112283</v>
      </c>
      <c r="I723" s="85">
        <f t="shared" ref="I723:I729" si="48">IF(H723="- ","- ",IF(SUM(H723)-SUM(J723)=0,"- ",SUM(H723)-SUM(J723)))</f>
        <v>-2571</v>
      </c>
      <c r="J723" s="65">
        <v>114854</v>
      </c>
      <c r="K723" s="2"/>
      <c r="L723" s="2"/>
      <c r="M723" s="2"/>
      <c r="N723" s="2"/>
    </row>
    <row r="724" spans="1:14">
      <c r="A724" s="1536">
        <f t="shared" si="47"/>
        <v>724</v>
      </c>
      <c r="B724" s="110"/>
      <c r="C724" s="110"/>
      <c r="D724" s="3" t="s">
        <v>79</v>
      </c>
      <c r="E724" s="576" t="s">
        <v>426</v>
      </c>
      <c r="F724" s="677"/>
      <c r="G724" s="678" t="s">
        <v>427</v>
      </c>
      <c r="H724" s="213">
        <v>1050</v>
      </c>
      <c r="I724" s="79">
        <f t="shared" si="48"/>
        <v>-1302</v>
      </c>
      <c r="J724" s="67">
        <v>2352</v>
      </c>
      <c r="K724" s="2"/>
      <c r="L724" s="2"/>
      <c r="M724" s="2"/>
      <c r="N724" s="2"/>
    </row>
    <row r="725" spans="1:14">
      <c r="A725" s="1536">
        <f t="shared" si="47"/>
        <v>725</v>
      </c>
      <c r="B725" s="110"/>
      <c r="C725" s="110"/>
      <c r="D725" s="3" t="s">
        <v>79</v>
      </c>
      <c r="E725" s="576" t="s">
        <v>428</v>
      </c>
      <c r="F725" s="677"/>
      <c r="G725" s="678" t="s">
        <v>429</v>
      </c>
      <c r="H725" s="213">
        <v>84588</v>
      </c>
      <c r="I725" s="79">
        <f t="shared" si="48"/>
        <v>-1445</v>
      </c>
      <c r="J725" s="67">
        <v>86033</v>
      </c>
      <c r="K725" s="2"/>
      <c r="L725" s="2"/>
      <c r="M725" s="2"/>
      <c r="N725" s="2"/>
    </row>
    <row r="726" spans="1:14">
      <c r="A726" s="1536">
        <f t="shared" si="47"/>
        <v>726</v>
      </c>
      <c r="B726" s="110"/>
      <c r="C726" s="110"/>
      <c r="D726" s="3" t="s">
        <v>79</v>
      </c>
      <c r="E726" s="576" t="s">
        <v>430</v>
      </c>
      <c r="F726" s="677"/>
      <c r="G726" s="678" t="s">
        <v>431</v>
      </c>
      <c r="H726" s="249">
        <v>8874</v>
      </c>
      <c r="I726" s="79">
        <f t="shared" si="48"/>
        <v>-2737</v>
      </c>
      <c r="J726" s="191">
        <v>11611</v>
      </c>
      <c r="K726" s="2"/>
      <c r="L726" s="2"/>
      <c r="M726" s="2"/>
      <c r="N726" s="2"/>
    </row>
    <row r="727" spans="1:14">
      <c r="A727" s="1536">
        <f t="shared" si="47"/>
        <v>727</v>
      </c>
      <c r="B727" s="110"/>
      <c r="C727" s="110"/>
      <c r="D727" s="3" t="s">
        <v>79</v>
      </c>
      <c r="E727" s="583" t="s">
        <v>450</v>
      </c>
      <c r="F727" s="679"/>
      <c r="G727" s="680" t="s">
        <v>451</v>
      </c>
      <c r="H727" s="214">
        <v>17771</v>
      </c>
      <c r="I727" s="91">
        <f t="shared" si="48"/>
        <v>2913</v>
      </c>
      <c r="J727" s="69">
        <v>14858</v>
      </c>
      <c r="K727" s="2"/>
      <c r="L727" s="2"/>
      <c r="M727" s="2"/>
      <c r="N727" s="2"/>
    </row>
    <row r="728" spans="1:14">
      <c r="A728" s="1536">
        <f t="shared" si="47"/>
        <v>728</v>
      </c>
      <c r="B728" s="110"/>
      <c r="C728" s="110"/>
      <c r="D728" s="3" t="s">
        <v>79</v>
      </c>
      <c r="E728" s="582" t="s">
        <v>432</v>
      </c>
      <c r="F728" s="681"/>
      <c r="G728" s="676" t="s">
        <v>250</v>
      </c>
      <c r="H728" s="251">
        <v>103378</v>
      </c>
      <c r="I728" s="85">
        <f t="shared" si="48"/>
        <v>39</v>
      </c>
      <c r="J728" s="189">
        <v>103339</v>
      </c>
      <c r="K728" s="2"/>
      <c r="L728" s="2"/>
      <c r="M728" s="2"/>
      <c r="N728" s="2"/>
    </row>
    <row r="729" spans="1:14">
      <c r="A729" s="1536">
        <f t="shared" si="47"/>
        <v>729</v>
      </c>
      <c r="B729" s="110"/>
      <c r="C729" s="110"/>
      <c r="D729" s="3" t="s">
        <v>79</v>
      </c>
      <c r="E729" s="576" t="s">
        <v>433</v>
      </c>
      <c r="F729" s="677"/>
      <c r="G729" s="678" t="s">
        <v>434</v>
      </c>
      <c r="H729" s="252">
        <v>-8905</v>
      </c>
      <c r="I729" s="79">
        <f t="shared" si="48"/>
        <v>2610</v>
      </c>
      <c r="J729" s="253">
        <v>-11515</v>
      </c>
      <c r="K729" s="2"/>
      <c r="L729" s="2"/>
      <c r="M729" s="2"/>
      <c r="N729" s="2"/>
    </row>
    <row r="730" spans="1:14">
      <c r="A730" s="1536">
        <f t="shared" si="47"/>
        <v>730</v>
      </c>
      <c r="B730" s="110"/>
      <c r="C730" s="110"/>
      <c r="D730" s="3" t="s">
        <v>79</v>
      </c>
      <c r="E730" s="593" t="s">
        <v>435</v>
      </c>
      <c r="F730" s="682"/>
      <c r="G730" s="683"/>
      <c r="H730" s="254" t="s">
        <v>1392</v>
      </c>
      <c r="I730" s="88"/>
      <c r="J730" s="255" t="s">
        <v>1392</v>
      </c>
      <c r="K730" s="2"/>
      <c r="L730" s="2"/>
      <c r="M730" s="2"/>
      <c r="N730" s="2"/>
    </row>
    <row r="731" spans="1:14">
      <c r="A731" s="1536">
        <f t="shared" si="47"/>
        <v>731</v>
      </c>
      <c r="B731" s="110"/>
      <c r="C731" s="110"/>
      <c r="D731" s="3" t="s">
        <v>79</v>
      </c>
      <c r="E731" s="589" t="s">
        <v>436</v>
      </c>
      <c r="F731" s="684"/>
      <c r="G731" s="685" t="s">
        <v>253</v>
      </c>
      <c r="H731" s="213">
        <v>34560</v>
      </c>
      <c r="I731" s="103">
        <f>IF(H731="- ","- ",IF(SUM(H731)-SUM(J731)=0,"- ",SUM(H731)-SUM(J731)))</f>
        <v>2589</v>
      </c>
      <c r="J731" s="67">
        <v>31971</v>
      </c>
      <c r="K731" s="2"/>
      <c r="L731" s="2"/>
      <c r="M731" s="2"/>
    </row>
    <row r="732" spans="1:14">
      <c r="A732" s="1536">
        <f t="shared" si="47"/>
        <v>732</v>
      </c>
      <c r="B732" s="110"/>
      <c r="C732" s="110"/>
      <c r="D732" s="3" t="s">
        <v>79</v>
      </c>
      <c r="E732" s="576" t="s">
        <v>433</v>
      </c>
      <c r="F732" s="677"/>
      <c r="G732" s="678" t="s">
        <v>437</v>
      </c>
      <c r="H732" s="252">
        <v>25655</v>
      </c>
      <c r="I732" s="79">
        <f>IF(H732="- ","- ",IF(SUM(H732)-SUM(J732)=0,"- ",SUM(H732)-SUM(J732)))</f>
        <v>5199</v>
      </c>
      <c r="J732" s="253">
        <v>20456</v>
      </c>
      <c r="K732" s="2"/>
      <c r="L732" s="2"/>
      <c r="M732" s="2"/>
    </row>
    <row r="733" spans="1:14">
      <c r="A733" s="1536">
        <f t="shared" si="47"/>
        <v>733</v>
      </c>
      <c r="C733" s="110"/>
      <c r="D733" s="3" t="s">
        <v>79</v>
      </c>
      <c r="E733" s="583" t="s">
        <v>435</v>
      </c>
      <c r="F733" s="679"/>
      <c r="G733" s="680"/>
      <c r="H733" s="254" t="s">
        <v>1390</v>
      </c>
      <c r="I733" s="91"/>
      <c r="J733" s="255" t="s">
        <v>1390</v>
      </c>
      <c r="K733" s="2"/>
      <c r="L733" s="2"/>
      <c r="M733" s="2"/>
    </row>
    <row r="734" spans="1:14">
      <c r="A734" s="1536">
        <f t="shared" si="47"/>
        <v>734</v>
      </c>
      <c r="C734" s="110"/>
      <c r="D734" s="3" t="s">
        <v>79</v>
      </c>
      <c r="E734" s="582" t="s">
        <v>438</v>
      </c>
      <c r="F734" s="681"/>
      <c r="G734" s="676" t="s">
        <v>439</v>
      </c>
      <c r="H734" s="213">
        <v>27436</v>
      </c>
      <c r="I734" s="85">
        <f>IF(H734="- ","- ",IF(SUM(H734)-SUM(J734)=0,"- ",SUM(H734)-SUM(J734)))</f>
        <v>1289</v>
      </c>
      <c r="J734" s="67">
        <v>26147</v>
      </c>
      <c r="K734" s="2"/>
      <c r="L734" s="2"/>
      <c r="M734" s="2"/>
    </row>
    <row r="735" spans="1:14">
      <c r="A735" s="1536">
        <f t="shared" si="47"/>
        <v>735</v>
      </c>
      <c r="C735" s="110"/>
      <c r="D735" s="3" t="s">
        <v>79</v>
      </c>
      <c r="E735" s="576" t="s">
        <v>433</v>
      </c>
      <c r="F735" s="677"/>
      <c r="G735" s="678" t="s">
        <v>440</v>
      </c>
      <c r="H735" s="252">
        <v>53091</v>
      </c>
      <c r="I735" s="79">
        <f>IF(H735="- ","- ",IF(SUM(H735)-SUM(J735)=0,"- ",SUM(H735)-SUM(J735)))</f>
        <v>6488</v>
      </c>
      <c r="J735" s="253">
        <v>46603</v>
      </c>
      <c r="K735" s="2"/>
      <c r="L735" s="2"/>
      <c r="M735" s="2"/>
    </row>
    <row r="736" spans="1:14">
      <c r="A736" s="1536">
        <f t="shared" si="47"/>
        <v>736</v>
      </c>
      <c r="C736" s="110"/>
      <c r="D736" s="3" t="s">
        <v>79</v>
      </c>
      <c r="E736" s="593" t="s">
        <v>435</v>
      </c>
      <c r="F736" s="682"/>
      <c r="G736" s="683"/>
      <c r="H736" s="254" t="s">
        <v>1391</v>
      </c>
      <c r="I736" s="88"/>
      <c r="J736" s="255" t="s">
        <v>1391</v>
      </c>
      <c r="K736" s="2"/>
      <c r="L736" s="2"/>
      <c r="M736" s="2"/>
    </row>
    <row r="737" spans="1:13">
      <c r="A737" s="1536">
        <f t="shared" si="47"/>
        <v>737</v>
      </c>
      <c r="C737" s="110"/>
      <c r="D737" s="3" t="s">
        <v>79</v>
      </c>
      <c r="E737" s="589" t="s">
        <v>441</v>
      </c>
      <c r="F737" s="684"/>
      <c r="G737" s="685" t="s">
        <v>442</v>
      </c>
      <c r="H737" s="213">
        <v>-1453</v>
      </c>
      <c r="I737" s="103">
        <f>IF(H737="- ","- ",IF(SUM(H737)-SUM(J737)=0,"- ",SUM(H737)-SUM(J737)))</f>
        <v>-1076</v>
      </c>
      <c r="J737" s="67">
        <v>-377</v>
      </c>
      <c r="K737" s="2"/>
      <c r="L737" s="2"/>
      <c r="M737" s="2"/>
    </row>
    <row r="738" spans="1:13">
      <c r="A738" s="1536">
        <f t="shared" si="47"/>
        <v>738</v>
      </c>
      <c r="C738" s="110"/>
      <c r="D738" s="3" t="s">
        <v>79</v>
      </c>
      <c r="E738" s="576" t="s">
        <v>433</v>
      </c>
      <c r="F738" s="677"/>
      <c r="G738" s="678" t="s">
        <v>452</v>
      </c>
      <c r="H738" s="252">
        <v>51638</v>
      </c>
      <c r="I738" s="79">
        <f>IF(H738="- ","- ",IF(SUM(H738)-SUM(J738)=0,"- ",SUM(H738)-SUM(J738)))</f>
        <v>5412</v>
      </c>
      <c r="J738" s="253">
        <v>46226</v>
      </c>
      <c r="K738" s="2"/>
      <c r="L738" s="2"/>
      <c r="M738" s="2"/>
    </row>
    <row r="739" spans="1:13">
      <c r="A739" s="1536">
        <f t="shared" si="47"/>
        <v>739</v>
      </c>
      <c r="C739" s="110"/>
      <c r="D739" s="3" t="s">
        <v>79</v>
      </c>
      <c r="E739" s="583" t="s">
        <v>435</v>
      </c>
      <c r="F739" s="679"/>
      <c r="G739" s="680"/>
      <c r="H739" s="254" t="s">
        <v>1391</v>
      </c>
      <c r="I739" s="91"/>
      <c r="J739" s="255" t="s">
        <v>1391</v>
      </c>
      <c r="K739" s="2"/>
      <c r="L739" s="2"/>
      <c r="M739" s="2"/>
    </row>
    <row r="740" spans="1:13">
      <c r="A740" s="1536">
        <f t="shared" si="47"/>
        <v>740</v>
      </c>
      <c r="C740" s="110"/>
      <c r="D740" s="3" t="s">
        <v>79</v>
      </c>
      <c r="E740" s="582" t="s">
        <v>444</v>
      </c>
      <c r="F740" s="681"/>
      <c r="G740" s="676" t="s">
        <v>445</v>
      </c>
      <c r="H740" s="213">
        <v>2711</v>
      </c>
      <c r="I740" s="85">
        <f>IF(H740="- ","- ",IF(SUM(H740)-SUM(J740)=0,"- ",SUM(H740)-SUM(J740)))</f>
        <v>-3108</v>
      </c>
      <c r="J740" s="67">
        <v>5819</v>
      </c>
      <c r="K740" s="2"/>
      <c r="L740" s="2"/>
      <c r="M740" s="2"/>
    </row>
    <row r="741" spans="1:13">
      <c r="A741" s="1536">
        <f t="shared" si="47"/>
        <v>741</v>
      </c>
      <c r="C741" s="110"/>
      <c r="D741" s="3" t="s">
        <v>79</v>
      </c>
      <c r="E741" s="576" t="s">
        <v>433</v>
      </c>
      <c r="F741" s="677"/>
      <c r="G741" s="678" t="s">
        <v>453</v>
      </c>
      <c r="H741" s="252">
        <v>54349</v>
      </c>
      <c r="I741" s="79">
        <f>IF(H741="- ","- ",IF(SUM(H741)-SUM(J741)=0,"- ",SUM(H741)-SUM(J741)))</f>
        <v>2304</v>
      </c>
      <c r="J741" s="253">
        <v>52045</v>
      </c>
      <c r="K741" s="2"/>
      <c r="L741" s="2"/>
      <c r="M741" s="2"/>
    </row>
    <row r="742" spans="1:13" ht="14.25" thickBot="1">
      <c r="A742" s="1536">
        <f t="shared" si="47"/>
        <v>742</v>
      </c>
      <c r="D742" s="3" t="s">
        <v>79</v>
      </c>
      <c r="E742" s="593" t="s">
        <v>435</v>
      </c>
      <c r="F742" s="682"/>
      <c r="G742" s="686"/>
      <c r="H742" s="256" t="s">
        <v>1391</v>
      </c>
      <c r="I742" s="88"/>
      <c r="J742" s="255" t="s">
        <v>1391</v>
      </c>
      <c r="K742" s="2"/>
    </row>
    <row r="743" spans="1:13" ht="14.25" thickTop="1"/>
  </sheetData>
  <mergeCells count="36">
    <mergeCell ref="E423:E424"/>
    <mergeCell ref="E723:F723"/>
    <mergeCell ref="E309:G309"/>
    <mergeCell ref="E413:E414"/>
    <mergeCell ref="E415:E416"/>
    <mergeCell ref="E417:E418"/>
    <mergeCell ref="E419:E420"/>
    <mergeCell ref="E421:E422"/>
    <mergeCell ref="H290:H291"/>
    <mergeCell ref="J290:J291"/>
    <mergeCell ref="K290:K291"/>
    <mergeCell ref="E297:G297"/>
    <mergeCell ref="H302:H303"/>
    <mergeCell ref="J302:J303"/>
    <mergeCell ref="K302:K303"/>
    <mergeCell ref="E112:M112"/>
    <mergeCell ref="L24:M24"/>
    <mergeCell ref="H30:L30"/>
    <mergeCell ref="H38:I38"/>
    <mergeCell ref="J38:K38"/>
    <mergeCell ref="G53:H53"/>
    <mergeCell ref="I53:J53"/>
    <mergeCell ref="K53:L53"/>
    <mergeCell ref="G59:H59"/>
    <mergeCell ref="G65:H65"/>
    <mergeCell ref="I65:J65"/>
    <mergeCell ref="G71:H71"/>
    <mergeCell ref="I71:J71"/>
    <mergeCell ref="H17:I18"/>
    <mergeCell ref="J17:K18"/>
    <mergeCell ref="L17:M17"/>
    <mergeCell ref="B1:C1"/>
    <mergeCell ref="E1:E2"/>
    <mergeCell ref="B2:C2"/>
    <mergeCell ref="E4:M4"/>
    <mergeCell ref="L11:M11"/>
  </mergeCells>
  <phoneticPr fontId="40"/>
  <conditionalFormatting sqref="H705">
    <cfRule type="containsText" dxfId="59" priority="32" operator="containsText" text="賄い達成">
      <formula>NOT(ISERROR(SEARCH("賄い達成",H705)))</formula>
    </cfRule>
    <cfRule type="containsText" dxfId="58" priority="31" operator="containsText" text="既達成">
      <formula>NOT(ISERROR(SEARCH("既達成",H705)))</formula>
    </cfRule>
  </conditionalFormatting>
  <conditionalFormatting sqref="H708">
    <cfRule type="containsText" dxfId="57" priority="40" operator="containsText" text="賄い達成">
      <formula>NOT(ISERROR(SEARCH("賄い達成",H708)))</formula>
    </cfRule>
    <cfRule type="containsText" dxfId="56" priority="39" operator="containsText" text="既達成">
      <formula>NOT(ISERROR(SEARCH("既達成",H708)))</formula>
    </cfRule>
  </conditionalFormatting>
  <conditionalFormatting sqref="H711">
    <cfRule type="containsText" dxfId="55" priority="38" operator="containsText" text="賄い達成">
      <formula>NOT(ISERROR(SEARCH("賄い達成",H711)))</formula>
    </cfRule>
    <cfRule type="containsText" dxfId="54" priority="37" operator="containsText" text="既達成">
      <formula>NOT(ISERROR(SEARCH("既達成",H711)))</formula>
    </cfRule>
  </conditionalFormatting>
  <conditionalFormatting sqref="H714">
    <cfRule type="containsText" dxfId="53" priority="36" operator="containsText" text="賄い達成">
      <formula>NOT(ISERROR(SEARCH("賄い達成",H714)))</formula>
    </cfRule>
    <cfRule type="containsText" dxfId="52" priority="35" operator="containsText" text="既達成">
      <formula>NOT(ISERROR(SEARCH("既達成",H714)))</formula>
    </cfRule>
  </conditionalFormatting>
  <conditionalFormatting sqref="H717">
    <cfRule type="containsText" dxfId="51" priority="34" operator="containsText" text="賄い達成">
      <formula>NOT(ISERROR(SEARCH("賄い達成",H717)))</formula>
    </cfRule>
    <cfRule type="containsText" dxfId="50" priority="33" operator="containsText" text="既達成">
      <formula>NOT(ISERROR(SEARCH("既達成",H717)))</formula>
    </cfRule>
  </conditionalFormatting>
  <conditionalFormatting sqref="H729:H730">
    <cfRule type="containsText" dxfId="49" priority="19" operator="containsText" text="既達成">
      <formula>NOT(ISERROR(SEARCH("既達成",H729)))</formula>
    </cfRule>
    <cfRule type="containsText" dxfId="48" priority="20" operator="containsText" text="賄い達成">
      <formula>NOT(ISERROR(SEARCH("賄い達成",H729)))</formula>
    </cfRule>
  </conditionalFormatting>
  <conditionalFormatting sqref="H732:H733">
    <cfRule type="containsText" dxfId="47" priority="17" operator="containsText" text="既達成">
      <formula>NOT(ISERROR(SEARCH("既達成",H732)))</formula>
    </cfRule>
    <cfRule type="containsText" dxfId="46" priority="18" operator="containsText" text="賄い達成">
      <formula>NOT(ISERROR(SEARCH("賄い達成",H732)))</formula>
    </cfRule>
  </conditionalFormatting>
  <conditionalFormatting sqref="H735:H736">
    <cfRule type="containsText" dxfId="45" priority="15" operator="containsText" text="既達成">
      <formula>NOT(ISERROR(SEARCH("既達成",H735)))</formula>
    </cfRule>
    <cfRule type="containsText" dxfId="44" priority="16" operator="containsText" text="賄い達成">
      <formula>NOT(ISERROR(SEARCH("賄い達成",H735)))</formula>
    </cfRule>
  </conditionalFormatting>
  <conditionalFormatting sqref="H738:H739">
    <cfRule type="containsText" dxfId="43" priority="13" operator="containsText" text="既達成">
      <formula>NOT(ISERROR(SEARCH("既達成",H738)))</formula>
    </cfRule>
    <cfRule type="containsText" dxfId="42" priority="14" operator="containsText" text="賄い達成">
      <formula>NOT(ISERROR(SEARCH("賄い達成",H738)))</formula>
    </cfRule>
  </conditionalFormatting>
  <conditionalFormatting sqref="H741:H742">
    <cfRule type="containsText" dxfId="41" priority="11" operator="containsText" text="既達成">
      <formula>NOT(ISERROR(SEARCH("既達成",H741)))</formula>
    </cfRule>
    <cfRule type="containsText" dxfId="40" priority="12" operator="containsText" text="賄い達成">
      <formula>NOT(ISERROR(SEARCH("賄い達成",H741)))</formula>
    </cfRule>
  </conditionalFormatting>
  <conditionalFormatting sqref="J705">
    <cfRule type="containsText" dxfId="39" priority="21" operator="containsText" text="既達成">
      <formula>NOT(ISERROR(SEARCH("既達成",J705)))</formula>
    </cfRule>
    <cfRule type="containsText" dxfId="38" priority="22" operator="containsText" text="賄い達成">
      <formula>NOT(ISERROR(SEARCH("賄い達成",J705)))</formula>
    </cfRule>
  </conditionalFormatting>
  <conditionalFormatting sqref="J708">
    <cfRule type="containsText" dxfId="37" priority="29" operator="containsText" text="既達成">
      <formula>NOT(ISERROR(SEARCH("既達成",J708)))</formula>
    </cfRule>
    <cfRule type="containsText" dxfId="36" priority="30" operator="containsText" text="賄い達成">
      <formula>NOT(ISERROR(SEARCH("賄い達成",J708)))</formula>
    </cfRule>
  </conditionalFormatting>
  <conditionalFormatting sqref="J711">
    <cfRule type="containsText" dxfId="35" priority="27" operator="containsText" text="既達成">
      <formula>NOT(ISERROR(SEARCH("既達成",J711)))</formula>
    </cfRule>
    <cfRule type="containsText" dxfId="34" priority="28" operator="containsText" text="賄い達成">
      <formula>NOT(ISERROR(SEARCH("賄い達成",J711)))</formula>
    </cfRule>
  </conditionalFormatting>
  <conditionalFormatting sqref="J714">
    <cfRule type="containsText" dxfId="33" priority="25" operator="containsText" text="既達成">
      <formula>NOT(ISERROR(SEARCH("既達成",J714)))</formula>
    </cfRule>
    <cfRule type="containsText" dxfId="32" priority="26" operator="containsText" text="賄い達成">
      <formula>NOT(ISERROR(SEARCH("賄い達成",J714)))</formula>
    </cfRule>
  </conditionalFormatting>
  <conditionalFormatting sqref="J717">
    <cfRule type="containsText" dxfId="31" priority="23" operator="containsText" text="既達成">
      <formula>NOT(ISERROR(SEARCH("既達成",J717)))</formula>
    </cfRule>
    <cfRule type="containsText" dxfId="30" priority="24" operator="containsText" text="賄い達成">
      <formula>NOT(ISERROR(SEARCH("賄い達成",J717)))</formula>
    </cfRule>
  </conditionalFormatting>
  <conditionalFormatting sqref="J729:J730">
    <cfRule type="containsText" dxfId="29" priority="10" operator="containsText" text="賄い達成">
      <formula>NOT(ISERROR(SEARCH("賄い達成",J729)))</formula>
    </cfRule>
    <cfRule type="containsText" dxfId="28" priority="9" operator="containsText" text="既達成">
      <formula>NOT(ISERROR(SEARCH("既達成",J729)))</formula>
    </cfRule>
  </conditionalFormatting>
  <conditionalFormatting sqref="J732:J733">
    <cfRule type="containsText" dxfId="27" priority="8" operator="containsText" text="賄い達成">
      <formula>NOT(ISERROR(SEARCH("賄い達成",J732)))</formula>
    </cfRule>
    <cfRule type="containsText" dxfId="26" priority="7" operator="containsText" text="既達成">
      <formula>NOT(ISERROR(SEARCH("既達成",J732)))</formula>
    </cfRule>
  </conditionalFormatting>
  <conditionalFormatting sqref="J735:J736">
    <cfRule type="containsText" dxfId="25" priority="6" operator="containsText" text="賄い達成">
      <formula>NOT(ISERROR(SEARCH("賄い達成",J735)))</formula>
    </cfRule>
    <cfRule type="containsText" dxfId="24" priority="5" operator="containsText" text="既達成">
      <formula>NOT(ISERROR(SEARCH("既達成",J735)))</formula>
    </cfRule>
  </conditionalFormatting>
  <conditionalFormatting sqref="J738:J739">
    <cfRule type="containsText" dxfId="23" priority="4" operator="containsText" text="賄い達成">
      <formula>NOT(ISERROR(SEARCH("賄い達成",J738)))</formula>
    </cfRule>
    <cfRule type="containsText" dxfId="22" priority="3" operator="containsText" text="既達成">
      <formula>NOT(ISERROR(SEARCH("既達成",J738)))</formula>
    </cfRule>
  </conditionalFormatting>
  <conditionalFormatting sqref="J741:J742">
    <cfRule type="containsText" dxfId="21" priority="2" operator="containsText" text="賄い達成">
      <formula>NOT(ISERROR(SEARCH("賄い達成",J741)))</formula>
    </cfRule>
    <cfRule type="containsText" dxfId="20" priority="1" operator="containsText" text="既達成">
      <formula>NOT(ISERROR(SEARCH("既達成",J741)))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46932-DDB5-47AC-8959-9487A4F89BF8}">
  <sheetPr>
    <tabColor theme="3" tint="-0.499984740745262"/>
  </sheetPr>
  <dimension ref="A1:U459"/>
  <sheetViews>
    <sheetView showGridLines="0" workbookViewId="0">
      <pane ySplit="5" topLeftCell="A6" activePane="bottomLeft" state="frozen"/>
      <selection pane="bottomLeft"/>
    </sheetView>
  </sheetViews>
  <sheetFormatPr defaultRowHeight="13.5"/>
  <cols>
    <col min="1" max="1" width="5.125" style="1536" bestFit="1" customWidth="1"/>
    <col min="2" max="2" width="4.75" style="3" bestFit="1" customWidth="1"/>
    <col min="3" max="3" width="6.25" style="3" bestFit="1" customWidth="1"/>
    <col min="4" max="4" width="5" style="1065" customWidth="1"/>
    <col min="5" max="5" width="13.25" style="5" customWidth="1"/>
    <col min="6" max="6" width="11.125" style="5" customWidth="1"/>
    <col min="7" max="7" width="10.875" style="5" bestFit="1" customWidth="1"/>
    <col min="8" max="12" width="12.5" style="5" customWidth="1"/>
    <col min="13" max="13" width="14.25" style="5" customWidth="1"/>
    <col min="14" max="15" width="12.5" style="5" customWidth="1"/>
    <col min="16" max="16" width="12.375" style="5" customWidth="1"/>
    <col min="17" max="17" width="12.625" style="5" customWidth="1"/>
    <col min="18" max="18" width="15.375" style="5" customWidth="1"/>
    <col min="19" max="19" width="12.5" style="5" customWidth="1"/>
    <col min="20" max="20" width="10.5" style="5" bestFit="1" customWidth="1"/>
    <col min="21" max="21" width="9.625" style="5" customWidth="1"/>
    <col min="22" max="16384" width="9" style="5"/>
  </cols>
  <sheetData>
    <row r="1" spans="1:21" s="124" customFormat="1" ht="14.25">
      <c r="A1" s="1536">
        <v>1</v>
      </c>
      <c r="B1" s="1552" t="s">
        <v>0</v>
      </c>
      <c r="C1" s="1552"/>
      <c r="D1" s="1214"/>
      <c r="E1" s="1553" t="s">
        <v>1</v>
      </c>
      <c r="F1" s="1537">
        <v>202203</v>
      </c>
      <c r="G1" s="1538"/>
      <c r="H1" s="1539" t="s">
        <v>2</v>
      </c>
      <c r="I1" s="1539" t="s">
        <v>3</v>
      </c>
      <c r="J1" s="1539" t="s">
        <v>4</v>
      </c>
      <c r="K1" s="1539"/>
      <c r="L1" s="1539"/>
      <c r="M1" s="1214"/>
      <c r="N1" s="1215"/>
    </row>
    <row r="2" spans="1:21" s="124" customFormat="1" ht="16.5">
      <c r="A2" s="1536">
        <f>A1+1</f>
        <v>2</v>
      </c>
      <c r="B2" s="1552" t="s">
        <v>1379</v>
      </c>
      <c r="C2" s="1552"/>
      <c r="D2" s="1214"/>
      <c r="E2" s="1554"/>
      <c r="F2" s="1540" t="s">
        <v>1412</v>
      </c>
      <c r="G2" s="1541"/>
      <c r="H2" s="1542">
        <v>17</v>
      </c>
      <c r="I2" s="1543"/>
      <c r="J2" s="1660" t="s">
        <v>1433</v>
      </c>
      <c r="K2" s="1544"/>
      <c r="L2" s="1543"/>
      <c r="M2" s="1216"/>
    </row>
    <row r="3" spans="1:21" s="2" customFormat="1" ht="6.75" customHeight="1">
      <c r="A3" s="1536">
        <f>A2+1</f>
        <v>3</v>
      </c>
      <c r="B3" s="3"/>
      <c r="C3" s="3"/>
      <c r="D3" s="11"/>
      <c r="E3" s="4"/>
      <c r="F3" s="4"/>
      <c r="G3" s="4"/>
      <c r="H3" s="4"/>
      <c r="I3" s="4"/>
      <c r="J3" s="4"/>
      <c r="K3" s="4"/>
      <c r="L3" s="4"/>
      <c r="M3" s="4"/>
    </row>
    <row r="4" spans="1:21" ht="23.25">
      <c r="A4" s="1536">
        <f t="shared" ref="A4:A7" si="0">A3+1</f>
        <v>4</v>
      </c>
      <c r="E4" s="1587" t="s">
        <v>1378</v>
      </c>
      <c r="F4" s="1588"/>
      <c r="G4" s="1588"/>
      <c r="H4" s="1588"/>
      <c r="I4" s="1588"/>
      <c r="J4" s="1588"/>
      <c r="K4" s="1588"/>
      <c r="L4" s="1588"/>
      <c r="M4" s="1588"/>
      <c r="N4" s="1589"/>
      <c r="O4" s="1589"/>
      <c r="P4" s="1589"/>
      <c r="Q4" s="1589"/>
      <c r="R4" s="1589"/>
      <c r="S4" s="1589"/>
      <c r="T4" s="1589"/>
      <c r="U4" s="1589"/>
    </row>
    <row r="5" spans="1:21" ht="6.75" customHeight="1">
      <c r="A5" s="1536">
        <f t="shared" si="0"/>
        <v>5</v>
      </c>
    </row>
    <row r="6" spans="1:21" ht="18.75">
      <c r="A6" s="1536">
        <f t="shared" si="0"/>
        <v>6</v>
      </c>
      <c r="D6" s="1073">
        <v>1</v>
      </c>
      <c r="E6" s="687" t="s">
        <v>455</v>
      </c>
    </row>
    <row r="7" spans="1:21">
      <c r="A7" s="1536">
        <f t="shared" si="0"/>
        <v>7</v>
      </c>
    </row>
    <row r="8" spans="1:21">
      <c r="A8" s="1536">
        <f t="shared" ref="A8:A66" si="1">A7+1</f>
        <v>8</v>
      </c>
      <c r="E8" s="688" t="s">
        <v>456</v>
      </c>
      <c r="M8" s="291" t="s">
        <v>53</v>
      </c>
    </row>
    <row r="9" spans="1:21">
      <c r="A9" s="1536">
        <f t="shared" si="1"/>
        <v>9</v>
      </c>
      <c r="H9" s="615">
        <v>201803</v>
      </c>
      <c r="I9" s="615">
        <v>201903</v>
      </c>
      <c r="J9" s="615">
        <v>202003</v>
      </c>
      <c r="K9" s="615">
        <v>202103</v>
      </c>
      <c r="L9" s="1189">
        <v>202203</v>
      </c>
      <c r="M9" s="1191" t="s">
        <v>457</v>
      </c>
    </row>
    <row r="10" spans="1:21">
      <c r="A10" s="1536">
        <f t="shared" si="1"/>
        <v>10</v>
      </c>
      <c r="H10" s="616" t="s">
        <v>1427</v>
      </c>
      <c r="I10" s="616" t="s">
        <v>1417</v>
      </c>
      <c r="J10" s="616" t="s">
        <v>1418</v>
      </c>
      <c r="K10" s="616" t="s">
        <v>1415</v>
      </c>
      <c r="L10" s="1190" t="s">
        <v>1412</v>
      </c>
      <c r="M10" s="1192"/>
    </row>
    <row r="11" spans="1:21">
      <c r="A11" s="1536">
        <f t="shared" si="1"/>
        <v>11</v>
      </c>
      <c r="H11" s="1236"/>
      <c r="I11" s="1236"/>
      <c r="J11" s="1236"/>
      <c r="K11" s="1236"/>
      <c r="L11" s="1236"/>
      <c r="M11" s="2"/>
    </row>
    <row r="12" spans="1:21">
      <c r="A12" s="1536">
        <f t="shared" si="1"/>
        <v>12</v>
      </c>
      <c r="E12" s="591" t="s">
        <v>458</v>
      </c>
      <c r="F12" s="457"/>
      <c r="G12" s="457"/>
      <c r="H12" s="235">
        <v>149401</v>
      </c>
      <c r="I12" s="235">
        <v>152229</v>
      </c>
      <c r="J12" s="235">
        <v>152719</v>
      </c>
      <c r="K12" s="235">
        <v>156044</v>
      </c>
      <c r="L12" s="689">
        <v>161534</v>
      </c>
      <c r="M12" s="690">
        <f t="shared" ref="M12:M34" si="2">IF(SUM(L12)-SUM(K12)=0,"- ",SUM(L12)-SUM(K12))</f>
        <v>5490</v>
      </c>
    </row>
    <row r="13" spans="1:21">
      <c r="A13" s="1536">
        <f t="shared" si="1"/>
        <v>13</v>
      </c>
      <c r="E13" s="559" t="s">
        <v>88</v>
      </c>
      <c r="F13" s="459"/>
      <c r="G13" s="459"/>
      <c r="H13" s="237">
        <v>121516</v>
      </c>
      <c r="I13" s="237">
        <v>122602</v>
      </c>
      <c r="J13" s="237">
        <v>123678</v>
      </c>
      <c r="K13" s="237">
        <v>124581</v>
      </c>
      <c r="L13" s="691">
        <v>131824</v>
      </c>
      <c r="M13" s="692">
        <f t="shared" si="2"/>
        <v>7243</v>
      </c>
    </row>
    <row r="14" spans="1:21">
      <c r="A14" s="1536">
        <f t="shared" si="1"/>
        <v>14</v>
      </c>
      <c r="E14" s="559" t="s">
        <v>89</v>
      </c>
      <c r="F14" s="459"/>
      <c r="G14" s="459"/>
      <c r="H14" s="237">
        <v>16</v>
      </c>
      <c r="I14" s="237">
        <v>23</v>
      </c>
      <c r="J14" s="237">
        <v>8</v>
      </c>
      <c r="K14" s="237">
        <v>23</v>
      </c>
      <c r="L14" s="691">
        <v>115</v>
      </c>
      <c r="M14" s="692">
        <f t="shared" si="2"/>
        <v>92</v>
      </c>
    </row>
    <row r="15" spans="1:21">
      <c r="A15" s="1536">
        <f t="shared" si="1"/>
        <v>15</v>
      </c>
      <c r="E15" s="559" t="s">
        <v>90</v>
      </c>
      <c r="F15" s="459"/>
      <c r="G15" s="459"/>
      <c r="H15" s="237">
        <v>23741</v>
      </c>
      <c r="I15" s="237">
        <v>22409</v>
      </c>
      <c r="J15" s="237">
        <v>22633</v>
      </c>
      <c r="K15" s="237">
        <v>26147</v>
      </c>
      <c r="L15" s="691">
        <v>27436</v>
      </c>
      <c r="M15" s="692">
        <f t="shared" si="2"/>
        <v>1289</v>
      </c>
    </row>
    <row r="16" spans="1:21">
      <c r="A16" s="1536">
        <f t="shared" si="1"/>
        <v>16</v>
      </c>
      <c r="E16" s="559" t="s">
        <v>91</v>
      </c>
      <c r="F16" s="459"/>
      <c r="G16" s="459"/>
      <c r="H16" s="237">
        <v>2000</v>
      </c>
      <c r="I16" s="237">
        <v>1172</v>
      </c>
      <c r="J16" s="237">
        <v>1801</v>
      </c>
      <c r="K16" s="237">
        <v>1763</v>
      </c>
      <c r="L16" s="691">
        <v>1112</v>
      </c>
      <c r="M16" s="692">
        <f t="shared" si="2"/>
        <v>-651</v>
      </c>
    </row>
    <row r="17" spans="1:13">
      <c r="A17" s="1536">
        <f t="shared" si="1"/>
        <v>17</v>
      </c>
      <c r="E17" s="559" t="s">
        <v>92</v>
      </c>
      <c r="F17" s="459"/>
      <c r="G17" s="459"/>
      <c r="H17" s="237">
        <v>2125</v>
      </c>
      <c r="I17" s="237">
        <v>6019</v>
      </c>
      <c r="J17" s="237">
        <v>4595</v>
      </c>
      <c r="K17" s="237">
        <v>3528</v>
      </c>
      <c r="L17" s="691">
        <v>1043</v>
      </c>
      <c r="M17" s="692">
        <f t="shared" si="2"/>
        <v>-2485</v>
      </c>
    </row>
    <row r="18" spans="1:13">
      <c r="A18" s="1536">
        <f t="shared" si="1"/>
        <v>18</v>
      </c>
      <c r="E18" s="693" t="s">
        <v>459</v>
      </c>
      <c r="F18" s="459"/>
      <c r="G18" s="459"/>
      <c r="H18" s="237">
        <v>-587</v>
      </c>
      <c r="I18" s="237">
        <v>4520</v>
      </c>
      <c r="J18" s="237">
        <v>3260</v>
      </c>
      <c r="K18" s="237">
        <v>-377</v>
      </c>
      <c r="L18" s="691">
        <v>-1453</v>
      </c>
      <c r="M18" s="692">
        <f t="shared" si="2"/>
        <v>-1076</v>
      </c>
    </row>
    <row r="19" spans="1:13">
      <c r="A19" s="1536">
        <f t="shared" si="1"/>
        <v>19</v>
      </c>
      <c r="E19" s="652" t="s">
        <v>460</v>
      </c>
      <c r="F19" s="694"/>
      <c r="G19" s="694"/>
      <c r="H19" s="240">
        <v>-82881</v>
      </c>
      <c r="I19" s="240">
        <v>-81125</v>
      </c>
      <c r="J19" s="240">
        <v>-81911</v>
      </c>
      <c r="K19" s="240">
        <v>-86033</v>
      </c>
      <c r="L19" s="695">
        <v>-84588</v>
      </c>
      <c r="M19" s="696">
        <f t="shared" si="2"/>
        <v>1445</v>
      </c>
    </row>
    <row r="20" spans="1:13">
      <c r="A20" s="1536">
        <f t="shared" si="1"/>
        <v>20</v>
      </c>
      <c r="E20" s="697" t="s">
        <v>461</v>
      </c>
      <c r="F20" s="467"/>
      <c r="G20" s="467"/>
      <c r="H20" s="481">
        <v>66520</v>
      </c>
      <c r="I20" s="481">
        <v>71103</v>
      </c>
      <c r="J20" s="481">
        <v>70808</v>
      </c>
      <c r="K20" s="481">
        <v>70011</v>
      </c>
      <c r="L20" s="698">
        <v>76946</v>
      </c>
      <c r="M20" s="699">
        <f t="shared" si="2"/>
        <v>6935</v>
      </c>
    </row>
    <row r="21" spans="1:13">
      <c r="A21" s="1536">
        <f t="shared" si="1"/>
        <v>21</v>
      </c>
      <c r="E21" s="700" t="s">
        <v>462</v>
      </c>
      <c r="F21" s="467"/>
      <c r="G21" s="467"/>
      <c r="H21" s="481">
        <v>67107</v>
      </c>
      <c r="I21" s="481">
        <v>66583</v>
      </c>
      <c r="J21" s="481">
        <v>67547</v>
      </c>
      <c r="K21" s="481">
        <v>70387</v>
      </c>
      <c r="L21" s="698">
        <v>78399</v>
      </c>
      <c r="M21" s="699">
        <f t="shared" si="2"/>
        <v>8012</v>
      </c>
    </row>
    <row r="22" spans="1:13">
      <c r="A22" s="1536">
        <f t="shared" si="1"/>
        <v>22</v>
      </c>
      <c r="E22" s="701" t="s">
        <v>463</v>
      </c>
      <c r="F22" s="702"/>
      <c r="G22" s="702"/>
      <c r="H22" s="245" t="s">
        <v>79</v>
      </c>
      <c r="I22" s="245" t="s">
        <v>79</v>
      </c>
      <c r="J22" s="245">
        <v>64233</v>
      </c>
      <c r="K22" s="245">
        <v>66241</v>
      </c>
      <c r="L22" s="703">
        <v>75176</v>
      </c>
      <c r="M22" s="704">
        <f t="shared" si="2"/>
        <v>8935</v>
      </c>
    </row>
    <row r="23" spans="1:13">
      <c r="A23" s="1536">
        <f t="shared" si="1"/>
        <v>23</v>
      </c>
      <c r="E23" s="705" t="s">
        <v>464</v>
      </c>
      <c r="F23" s="459"/>
      <c r="G23" s="459"/>
      <c r="H23" s="237" t="s">
        <v>1381</v>
      </c>
      <c r="I23" s="237">
        <v>-2577</v>
      </c>
      <c r="J23" s="237">
        <v>-1241</v>
      </c>
      <c r="K23" s="237">
        <v>-3239</v>
      </c>
      <c r="L23" s="691">
        <v>-1518</v>
      </c>
      <c r="M23" s="692">
        <f t="shared" si="2"/>
        <v>1721</v>
      </c>
    </row>
    <row r="24" spans="1:13">
      <c r="A24" s="1536">
        <f t="shared" si="1"/>
        <v>24</v>
      </c>
      <c r="E24" s="705" t="s">
        <v>465</v>
      </c>
      <c r="F24" s="459"/>
      <c r="G24" s="459"/>
      <c r="H24" s="237">
        <v>66520</v>
      </c>
      <c r="I24" s="237">
        <v>68526</v>
      </c>
      <c r="J24" s="237">
        <v>69567</v>
      </c>
      <c r="K24" s="237">
        <v>66771</v>
      </c>
      <c r="L24" s="691">
        <v>75427</v>
      </c>
      <c r="M24" s="692">
        <f t="shared" si="2"/>
        <v>8656</v>
      </c>
    </row>
    <row r="25" spans="1:13">
      <c r="A25" s="1536">
        <f t="shared" si="1"/>
        <v>25</v>
      </c>
      <c r="E25" s="705" t="s">
        <v>466</v>
      </c>
      <c r="F25" s="459"/>
      <c r="G25" s="459"/>
      <c r="H25" s="237">
        <v>4087</v>
      </c>
      <c r="I25" s="237">
        <v>-1474</v>
      </c>
      <c r="J25" s="237">
        <v>-1694</v>
      </c>
      <c r="K25" s="237">
        <v>-2533</v>
      </c>
      <c r="L25" s="691">
        <v>-1776</v>
      </c>
      <c r="M25" s="692">
        <f t="shared" si="2"/>
        <v>757</v>
      </c>
    </row>
    <row r="26" spans="1:13">
      <c r="A26" s="1536">
        <f t="shared" si="1"/>
        <v>26</v>
      </c>
      <c r="E26" s="706" t="s">
        <v>467</v>
      </c>
      <c r="F26" s="459"/>
      <c r="G26" s="459"/>
      <c r="H26" s="237">
        <v>1609</v>
      </c>
      <c r="I26" s="237">
        <v>1878</v>
      </c>
      <c r="J26" s="237">
        <v>2685</v>
      </c>
      <c r="K26" s="237">
        <v>5819</v>
      </c>
      <c r="L26" s="691">
        <v>2711</v>
      </c>
      <c r="M26" s="692">
        <f t="shared" si="2"/>
        <v>-3108</v>
      </c>
    </row>
    <row r="27" spans="1:13">
      <c r="A27" s="1536">
        <f t="shared" si="1"/>
        <v>27</v>
      </c>
      <c r="E27" s="706" t="s">
        <v>468</v>
      </c>
      <c r="F27" s="459"/>
      <c r="G27" s="459"/>
      <c r="H27" s="67">
        <v>603</v>
      </c>
      <c r="I27" s="67">
        <v>88</v>
      </c>
      <c r="J27" s="67">
        <v>-251</v>
      </c>
      <c r="K27" s="67">
        <v>173</v>
      </c>
      <c r="L27" s="707">
        <v>189</v>
      </c>
      <c r="M27" s="692">
        <f t="shared" si="2"/>
        <v>16</v>
      </c>
    </row>
    <row r="28" spans="1:13">
      <c r="A28" s="1536">
        <f t="shared" si="1"/>
        <v>28</v>
      </c>
      <c r="E28" s="708" t="s">
        <v>469</v>
      </c>
      <c r="F28" s="694"/>
      <c r="G28" s="694"/>
      <c r="H28" s="240">
        <v>-5789</v>
      </c>
      <c r="I28" s="240">
        <v>-10237</v>
      </c>
      <c r="J28" s="240">
        <v>-10921</v>
      </c>
      <c r="K28" s="240">
        <v>-8371</v>
      </c>
      <c r="L28" s="695">
        <v>-7355</v>
      </c>
      <c r="M28" s="696">
        <f t="shared" si="2"/>
        <v>1016</v>
      </c>
    </row>
    <row r="29" spans="1:13">
      <c r="A29" s="1536">
        <f t="shared" si="1"/>
        <v>29</v>
      </c>
      <c r="E29" s="709" t="s">
        <v>470</v>
      </c>
      <c r="F29" s="467"/>
      <c r="G29" s="467"/>
      <c r="H29" s="481">
        <v>70607</v>
      </c>
      <c r="I29" s="481">
        <v>67051</v>
      </c>
      <c r="J29" s="481">
        <v>67872</v>
      </c>
      <c r="K29" s="481">
        <v>64237</v>
      </c>
      <c r="L29" s="698">
        <v>73650</v>
      </c>
      <c r="M29" s="699">
        <f t="shared" si="2"/>
        <v>9413</v>
      </c>
    </row>
    <row r="30" spans="1:13">
      <c r="A30" s="1536">
        <f t="shared" si="1"/>
        <v>30</v>
      </c>
      <c r="E30" s="710" t="s">
        <v>471</v>
      </c>
      <c r="F30" s="702"/>
      <c r="G30" s="702"/>
      <c r="H30" s="245">
        <v>-1353</v>
      </c>
      <c r="I30" s="245">
        <v>-239</v>
      </c>
      <c r="J30" s="245">
        <v>-3843</v>
      </c>
      <c r="K30" s="245">
        <v>-315</v>
      </c>
      <c r="L30" s="703">
        <v>-389</v>
      </c>
      <c r="M30" s="704">
        <f t="shared" si="2"/>
        <v>-74</v>
      </c>
    </row>
    <row r="31" spans="1:13">
      <c r="A31" s="1536">
        <f t="shared" si="1"/>
        <v>31</v>
      </c>
      <c r="E31" s="706" t="s">
        <v>472</v>
      </c>
      <c r="F31" s="459"/>
      <c r="G31" s="459"/>
      <c r="H31" s="237">
        <v>-337</v>
      </c>
      <c r="I31" s="237">
        <v>-206</v>
      </c>
      <c r="J31" s="237">
        <v>-64</v>
      </c>
      <c r="K31" s="237">
        <v>-107</v>
      </c>
      <c r="L31" s="691">
        <v>-317</v>
      </c>
      <c r="M31" s="692">
        <f t="shared" si="2"/>
        <v>-210</v>
      </c>
    </row>
    <row r="32" spans="1:13">
      <c r="A32" s="1536">
        <f t="shared" si="1"/>
        <v>32</v>
      </c>
      <c r="E32" s="709" t="s">
        <v>48</v>
      </c>
      <c r="F32" s="467"/>
      <c r="G32" s="467"/>
      <c r="H32" s="481">
        <v>49655</v>
      </c>
      <c r="I32" s="481">
        <v>48006</v>
      </c>
      <c r="J32" s="481">
        <v>45937</v>
      </c>
      <c r="K32" s="481">
        <v>45698</v>
      </c>
      <c r="L32" s="698">
        <v>52328</v>
      </c>
      <c r="M32" s="699">
        <f t="shared" si="2"/>
        <v>6630</v>
      </c>
    </row>
    <row r="33" spans="1:21">
      <c r="A33" s="1536">
        <f t="shared" si="1"/>
        <v>33</v>
      </c>
      <c r="E33" s="710" t="s">
        <v>473</v>
      </c>
      <c r="F33" s="702"/>
      <c r="G33" s="702"/>
      <c r="H33" s="189">
        <f>IF(H18="- ","- ",SUM(H18)+SUM(H26))</f>
        <v>1022</v>
      </c>
      <c r="I33" s="189">
        <f t="shared" ref="I33:L33" si="3">IF(I18="- ","- ",SUM(I18)+SUM(I26))</f>
        <v>6398</v>
      </c>
      <c r="J33" s="189">
        <f t="shared" si="3"/>
        <v>5945</v>
      </c>
      <c r="K33" s="189">
        <f t="shared" si="3"/>
        <v>5442</v>
      </c>
      <c r="L33" s="1220">
        <f t="shared" si="3"/>
        <v>1258</v>
      </c>
      <c r="M33" s="704">
        <f t="shared" si="2"/>
        <v>-4184</v>
      </c>
    </row>
    <row r="34" spans="1:21">
      <c r="A34" s="1536">
        <f t="shared" si="1"/>
        <v>34</v>
      </c>
      <c r="E34" s="711" t="s">
        <v>474</v>
      </c>
      <c r="F34" s="461"/>
      <c r="G34" s="461"/>
      <c r="H34" s="250">
        <v>-807</v>
      </c>
      <c r="I34" s="250">
        <v>-11354</v>
      </c>
      <c r="J34" s="250">
        <v>-9508</v>
      </c>
      <c r="K34" s="250">
        <v>-10411</v>
      </c>
      <c r="L34" s="712">
        <v>-7129</v>
      </c>
      <c r="M34" s="713">
        <f t="shared" si="2"/>
        <v>3282</v>
      </c>
    </row>
    <row r="35" spans="1:21">
      <c r="A35" s="1536">
        <f t="shared" si="1"/>
        <v>35</v>
      </c>
    </row>
    <row r="36" spans="1:21" ht="18.75">
      <c r="A36" s="1536">
        <f t="shared" si="1"/>
        <v>36</v>
      </c>
      <c r="D36" s="1073">
        <f>D6+1</f>
        <v>2</v>
      </c>
      <c r="E36" s="687" t="s">
        <v>475</v>
      </c>
    </row>
    <row r="37" spans="1:21">
      <c r="A37" s="1536">
        <f t="shared" si="1"/>
        <v>37</v>
      </c>
    </row>
    <row r="38" spans="1:21">
      <c r="A38" s="1536">
        <f t="shared" si="1"/>
        <v>38</v>
      </c>
      <c r="E38" s="714"/>
      <c r="M38" s="291" t="s">
        <v>53</v>
      </c>
      <c r="U38" s="291" t="s">
        <v>476</v>
      </c>
    </row>
    <row r="39" spans="1:21">
      <c r="A39" s="1536">
        <f t="shared" si="1"/>
        <v>39</v>
      </c>
      <c r="E39" s="714" t="s">
        <v>477</v>
      </c>
      <c r="H39" s="615">
        <v>201803</v>
      </c>
      <c r="I39" s="615">
        <v>201903</v>
      </c>
      <c r="J39" s="615">
        <v>202003</v>
      </c>
      <c r="K39" s="615">
        <v>202103</v>
      </c>
      <c r="L39" s="1189">
        <v>202203</v>
      </c>
      <c r="M39" s="1191" t="s">
        <v>457</v>
      </c>
      <c r="O39" s="714" t="s">
        <v>478</v>
      </c>
      <c r="P39" s="615">
        <v>201803</v>
      </c>
      <c r="Q39" s="615">
        <v>201903</v>
      </c>
      <c r="R39" s="615">
        <v>202003</v>
      </c>
      <c r="S39" s="615">
        <v>202103</v>
      </c>
      <c r="T39" s="1189">
        <v>202203</v>
      </c>
      <c r="U39" s="1191" t="s">
        <v>457</v>
      </c>
    </row>
    <row r="40" spans="1:21">
      <c r="A40" s="1536">
        <f t="shared" si="1"/>
        <v>40</v>
      </c>
      <c r="H40" s="616" t="s">
        <v>1427</v>
      </c>
      <c r="I40" s="616" t="s">
        <v>1417</v>
      </c>
      <c r="J40" s="616" t="s">
        <v>1418</v>
      </c>
      <c r="K40" s="616" t="s">
        <v>1415</v>
      </c>
      <c r="L40" s="1190" t="s">
        <v>1412</v>
      </c>
      <c r="M40" s="1192"/>
      <c r="P40" s="616" t="s">
        <v>1427</v>
      </c>
      <c r="Q40" s="616" t="s">
        <v>1417</v>
      </c>
      <c r="R40" s="616" t="s">
        <v>1418</v>
      </c>
      <c r="S40" s="616" t="s">
        <v>1415</v>
      </c>
      <c r="T40" s="1190" t="s">
        <v>1412</v>
      </c>
      <c r="U40" s="1192"/>
    </row>
    <row r="41" spans="1:21">
      <c r="A41" s="1536">
        <f t="shared" si="1"/>
        <v>41</v>
      </c>
    </row>
    <row r="42" spans="1:21">
      <c r="A42" s="1536">
        <f t="shared" si="1"/>
        <v>42</v>
      </c>
      <c r="E42" s="697" t="s">
        <v>477</v>
      </c>
      <c r="F42" s="467"/>
      <c r="G42" s="467"/>
      <c r="H42" s="715">
        <v>121516</v>
      </c>
      <c r="I42" s="715">
        <v>122602</v>
      </c>
      <c r="J42" s="715">
        <v>123678</v>
      </c>
      <c r="K42" s="715">
        <v>124581</v>
      </c>
      <c r="L42" s="1193">
        <v>131824</v>
      </c>
      <c r="M42" s="716">
        <f t="shared" ref="M42:M55" si="4">IF(SUM(L42)-SUM(K42)=0,"- ",SUM(L42)-SUM(K42))</f>
        <v>7243</v>
      </c>
    </row>
    <row r="43" spans="1:21">
      <c r="A43" s="1536">
        <f t="shared" si="1"/>
        <v>43</v>
      </c>
      <c r="E43" s="563" t="s">
        <v>479</v>
      </c>
      <c r="F43" s="457"/>
      <c r="G43" s="457"/>
      <c r="H43" s="717">
        <v>106996</v>
      </c>
      <c r="I43" s="717">
        <v>110896</v>
      </c>
      <c r="J43" s="717">
        <v>109528</v>
      </c>
      <c r="K43" s="717">
        <v>103339</v>
      </c>
      <c r="L43" s="1194">
        <v>103378</v>
      </c>
      <c r="M43" s="690">
        <f t="shared" si="4"/>
        <v>39</v>
      </c>
      <c r="O43" s="718" t="s">
        <v>480</v>
      </c>
      <c r="P43" s="275">
        <v>1.1200000000000001</v>
      </c>
      <c r="Q43" s="275">
        <v>1.1000000000000001</v>
      </c>
      <c r="R43" s="275">
        <v>1.04</v>
      </c>
      <c r="S43" s="275">
        <v>0.93</v>
      </c>
      <c r="T43" s="276">
        <v>0.9</v>
      </c>
      <c r="U43" s="719">
        <f t="shared" ref="U43:U51" si="5">IF(SUM(T43)-SUM(S43)=0,"- ",SUM(T43)-SUM(S43))</f>
        <v>-3.0000000000000027E-2</v>
      </c>
    </row>
    <row r="44" spans="1:21">
      <c r="A44" s="1536">
        <f t="shared" si="1"/>
        <v>44</v>
      </c>
      <c r="E44" s="720" t="s">
        <v>481</v>
      </c>
      <c r="F44" s="459"/>
      <c r="G44" s="459"/>
      <c r="H44" s="721">
        <v>98000</v>
      </c>
      <c r="I44" s="721">
        <v>95987</v>
      </c>
      <c r="J44" s="721">
        <v>96400</v>
      </c>
      <c r="K44" s="721">
        <v>97800</v>
      </c>
      <c r="L44" s="1195">
        <v>99000</v>
      </c>
      <c r="M44" s="692">
        <f t="shared" si="4"/>
        <v>1200</v>
      </c>
      <c r="O44" s="565" t="s">
        <v>481</v>
      </c>
      <c r="P44" s="270">
        <v>1.07</v>
      </c>
      <c r="Q44" s="270">
        <v>1.01</v>
      </c>
      <c r="R44" s="270">
        <v>0.95</v>
      </c>
      <c r="S44" s="270">
        <v>0.92</v>
      </c>
      <c r="T44" s="271">
        <v>0.89</v>
      </c>
      <c r="U44" s="722">
        <f t="shared" si="5"/>
        <v>-3.0000000000000027E-2</v>
      </c>
    </row>
    <row r="45" spans="1:21">
      <c r="A45" s="1536">
        <f t="shared" si="1"/>
        <v>45</v>
      </c>
      <c r="E45" s="723" t="s">
        <v>482</v>
      </c>
      <c r="F45" s="461"/>
      <c r="G45" s="461"/>
      <c r="H45" s="724">
        <v>8900</v>
      </c>
      <c r="I45" s="724">
        <v>14100</v>
      </c>
      <c r="J45" s="724">
        <v>13000</v>
      </c>
      <c r="K45" s="724">
        <v>5500</v>
      </c>
      <c r="L45" s="760">
        <v>4300</v>
      </c>
      <c r="M45" s="713">
        <f t="shared" si="4"/>
        <v>-1200</v>
      </c>
      <c r="O45" s="725" t="s">
        <v>482</v>
      </c>
      <c r="P45" s="726">
        <v>1.96</v>
      </c>
      <c r="Q45" s="726">
        <v>2.87</v>
      </c>
      <c r="R45" s="726">
        <v>2.73</v>
      </c>
      <c r="S45" s="726">
        <v>1.32</v>
      </c>
      <c r="T45" s="727">
        <v>1.06</v>
      </c>
      <c r="U45" s="728">
        <f t="shared" si="5"/>
        <v>-0.26</v>
      </c>
    </row>
    <row r="46" spans="1:21">
      <c r="A46" s="1536">
        <f t="shared" si="1"/>
        <v>46</v>
      </c>
      <c r="E46" s="563" t="s">
        <v>483</v>
      </c>
      <c r="F46" s="457"/>
      <c r="G46" s="457"/>
      <c r="H46" s="717">
        <v>28795</v>
      </c>
      <c r="I46" s="729">
        <v>31770</v>
      </c>
      <c r="J46" s="729">
        <v>34370</v>
      </c>
      <c r="K46" s="729">
        <v>31971</v>
      </c>
      <c r="L46" s="1196">
        <v>34560</v>
      </c>
      <c r="M46" s="704">
        <f t="shared" si="4"/>
        <v>2589</v>
      </c>
      <c r="O46" s="718" t="s">
        <v>484</v>
      </c>
      <c r="P46" s="730">
        <v>1.37</v>
      </c>
      <c r="Q46" s="730">
        <v>1.61</v>
      </c>
      <c r="R46" s="730">
        <v>1.74</v>
      </c>
      <c r="S46" s="730">
        <v>1.53</v>
      </c>
      <c r="T46" s="731">
        <v>1.52</v>
      </c>
      <c r="U46" s="732">
        <f t="shared" si="5"/>
        <v>-1.0000000000000009E-2</v>
      </c>
    </row>
    <row r="47" spans="1:21">
      <c r="A47" s="1536">
        <f t="shared" si="1"/>
        <v>47</v>
      </c>
      <c r="E47" s="720" t="s">
        <v>481</v>
      </c>
      <c r="F47" s="459"/>
      <c r="G47" s="459"/>
      <c r="H47" s="721">
        <v>19300</v>
      </c>
      <c r="I47" s="721">
        <v>18922</v>
      </c>
      <c r="J47" s="721">
        <v>21300</v>
      </c>
      <c r="K47" s="721">
        <v>20600</v>
      </c>
      <c r="L47" s="1195">
        <v>22000</v>
      </c>
      <c r="M47" s="692">
        <f t="shared" si="4"/>
        <v>1400</v>
      </c>
      <c r="O47" s="565" t="s">
        <v>481</v>
      </c>
      <c r="P47" s="270">
        <v>1.19</v>
      </c>
      <c r="Q47" s="270">
        <v>1.25</v>
      </c>
      <c r="R47" s="270">
        <v>1.47</v>
      </c>
      <c r="S47" s="270">
        <v>1.35</v>
      </c>
      <c r="T47" s="271">
        <v>1.32</v>
      </c>
      <c r="U47" s="722">
        <f t="shared" si="5"/>
        <v>-3.0000000000000027E-2</v>
      </c>
    </row>
    <row r="48" spans="1:21">
      <c r="A48" s="1536">
        <f t="shared" si="1"/>
        <v>48</v>
      </c>
      <c r="E48" s="723" t="s">
        <v>482</v>
      </c>
      <c r="F48" s="461"/>
      <c r="G48" s="461"/>
      <c r="H48" s="724">
        <v>9400</v>
      </c>
      <c r="I48" s="733">
        <v>12700</v>
      </c>
      <c r="J48" s="733">
        <v>13000</v>
      </c>
      <c r="K48" s="733">
        <v>11300</v>
      </c>
      <c r="L48" s="1197">
        <v>12400</v>
      </c>
      <c r="M48" s="696">
        <f t="shared" si="4"/>
        <v>1100</v>
      </c>
      <c r="O48" s="725" t="s">
        <v>482</v>
      </c>
      <c r="P48" s="734">
        <v>1.96</v>
      </c>
      <c r="Q48" s="734">
        <v>2.83</v>
      </c>
      <c r="R48" s="734">
        <v>2.4900000000000002</v>
      </c>
      <c r="S48" s="734">
        <v>2.06</v>
      </c>
      <c r="T48" s="735">
        <v>2.0699999999999998</v>
      </c>
      <c r="U48" s="736">
        <f t="shared" si="5"/>
        <v>9.9999999999997868E-3</v>
      </c>
    </row>
    <row r="49" spans="1:21">
      <c r="A49" s="1536">
        <f t="shared" si="1"/>
        <v>49</v>
      </c>
      <c r="E49" s="563" t="s">
        <v>485</v>
      </c>
      <c r="F49" s="457"/>
      <c r="G49" s="457"/>
      <c r="H49" s="729">
        <v>5348</v>
      </c>
      <c r="I49" s="717">
        <v>7795</v>
      </c>
      <c r="J49" s="717">
        <v>6534</v>
      </c>
      <c r="K49" s="717">
        <v>1524</v>
      </c>
      <c r="L49" s="1194">
        <v>703</v>
      </c>
      <c r="M49" s="690">
        <f t="shared" si="4"/>
        <v>-821</v>
      </c>
      <c r="O49" s="718" t="s">
        <v>486</v>
      </c>
      <c r="P49" s="275">
        <v>0.14000000000000001</v>
      </c>
      <c r="Q49" s="275">
        <v>0.18</v>
      </c>
      <c r="R49" s="275">
        <v>0.17</v>
      </c>
      <c r="S49" s="275">
        <v>0.08</v>
      </c>
      <c r="T49" s="276">
        <v>0.05</v>
      </c>
      <c r="U49" s="719">
        <f t="shared" si="5"/>
        <v>-0.03</v>
      </c>
    </row>
    <row r="50" spans="1:21">
      <c r="A50" s="1536">
        <f t="shared" si="1"/>
        <v>50</v>
      </c>
      <c r="E50" s="720" t="s">
        <v>481</v>
      </c>
      <c r="F50" s="459"/>
      <c r="G50" s="459"/>
      <c r="H50" s="721">
        <v>900</v>
      </c>
      <c r="I50" s="721">
        <v>700</v>
      </c>
      <c r="J50" s="721">
        <v>600</v>
      </c>
      <c r="K50" s="721">
        <v>600</v>
      </c>
      <c r="L50" s="1195">
        <v>400</v>
      </c>
      <c r="M50" s="692">
        <f t="shared" si="4"/>
        <v>-200</v>
      </c>
      <c r="O50" s="565" t="s">
        <v>481</v>
      </c>
      <c r="P50" s="270">
        <v>0.01</v>
      </c>
      <c r="Q50" s="270">
        <v>0.01</v>
      </c>
      <c r="R50" s="270">
        <v>0</v>
      </c>
      <c r="S50" s="270">
        <v>0</v>
      </c>
      <c r="T50" s="271">
        <v>0</v>
      </c>
      <c r="U50" s="722" t="str">
        <f t="shared" si="5"/>
        <v xml:space="preserve">- </v>
      </c>
    </row>
    <row r="51" spans="1:21">
      <c r="A51" s="1536">
        <f t="shared" si="1"/>
        <v>51</v>
      </c>
      <c r="E51" s="723" t="s">
        <v>482</v>
      </c>
      <c r="F51" s="461"/>
      <c r="G51" s="461"/>
      <c r="H51" s="724">
        <v>4300</v>
      </c>
      <c r="I51" s="724">
        <v>7000</v>
      </c>
      <c r="J51" s="724">
        <v>5800</v>
      </c>
      <c r="K51" s="724">
        <v>900</v>
      </c>
      <c r="L51" s="760">
        <v>200</v>
      </c>
      <c r="M51" s="713">
        <f t="shared" si="4"/>
        <v>-700</v>
      </c>
      <c r="O51" s="725" t="s">
        <v>482</v>
      </c>
      <c r="P51" s="726">
        <v>1.44</v>
      </c>
      <c r="Q51" s="726">
        <v>2.14</v>
      </c>
      <c r="R51" s="726">
        <v>2.04</v>
      </c>
      <c r="S51" s="726">
        <v>1.0900000000000001</v>
      </c>
      <c r="T51" s="727">
        <v>0.82</v>
      </c>
      <c r="U51" s="728">
        <f t="shared" si="5"/>
        <v>-0.27000000000000013</v>
      </c>
    </row>
    <row r="52" spans="1:21">
      <c r="A52" s="1536">
        <f t="shared" si="1"/>
        <v>52</v>
      </c>
      <c r="E52" s="591" t="s">
        <v>487</v>
      </c>
      <c r="F52" s="457"/>
      <c r="G52" s="457"/>
      <c r="H52" s="717">
        <v>5087</v>
      </c>
      <c r="I52" s="717">
        <v>5365</v>
      </c>
      <c r="J52" s="717">
        <v>6751</v>
      </c>
      <c r="K52" s="717">
        <v>7404</v>
      </c>
      <c r="L52" s="1194">
        <f>SUM(L53:L55)</f>
        <v>7302</v>
      </c>
      <c r="M52" s="690">
        <f t="shared" si="4"/>
        <v>-102</v>
      </c>
    </row>
    <row r="53" spans="1:21">
      <c r="A53" s="1536">
        <f t="shared" si="1"/>
        <v>53</v>
      </c>
      <c r="E53" s="706" t="s">
        <v>488</v>
      </c>
      <c r="F53" s="459"/>
      <c r="G53" s="459"/>
      <c r="H53" s="721">
        <v>180</v>
      </c>
      <c r="I53" s="721">
        <v>805</v>
      </c>
      <c r="J53" s="721">
        <v>550</v>
      </c>
      <c r="K53" s="721">
        <v>101</v>
      </c>
      <c r="L53" s="1195">
        <v>24</v>
      </c>
      <c r="M53" s="692">
        <f t="shared" si="4"/>
        <v>-77</v>
      </c>
    </row>
    <row r="54" spans="1:21">
      <c r="A54" s="1536">
        <f t="shared" si="1"/>
        <v>54</v>
      </c>
      <c r="E54" s="706" t="s">
        <v>489</v>
      </c>
      <c r="F54" s="459"/>
      <c r="G54" s="459"/>
      <c r="H54" s="721">
        <v>667</v>
      </c>
      <c r="I54" s="721">
        <v>332</v>
      </c>
      <c r="J54" s="721">
        <v>442</v>
      </c>
      <c r="K54" s="721">
        <v>382</v>
      </c>
      <c r="L54" s="1195">
        <v>248</v>
      </c>
      <c r="M54" s="692">
        <f t="shared" si="4"/>
        <v>-134</v>
      </c>
    </row>
    <row r="55" spans="1:21">
      <c r="A55" s="1536">
        <f t="shared" si="1"/>
        <v>55</v>
      </c>
      <c r="E55" s="737" t="s">
        <v>490</v>
      </c>
      <c r="F55" s="461"/>
      <c r="G55" s="461"/>
      <c r="H55" s="724">
        <v>5087</v>
      </c>
      <c r="I55" s="724">
        <v>5365</v>
      </c>
      <c r="J55" s="724">
        <v>6751</v>
      </c>
      <c r="K55" s="724">
        <v>7404</v>
      </c>
      <c r="L55" s="760">
        <v>7030</v>
      </c>
      <c r="M55" s="713">
        <f t="shared" si="4"/>
        <v>-374</v>
      </c>
    </row>
    <row r="56" spans="1:21">
      <c r="A56" s="1536">
        <f t="shared" si="1"/>
        <v>56</v>
      </c>
    </row>
    <row r="57" spans="1:21" ht="18.75">
      <c r="A57" s="1536">
        <f t="shared" si="1"/>
        <v>57</v>
      </c>
      <c r="D57" s="1073">
        <f>D36+1</f>
        <v>3</v>
      </c>
      <c r="E57" s="687" t="s">
        <v>491</v>
      </c>
      <c r="F57" s="493"/>
      <c r="G57" s="493"/>
      <c r="Q57" s="738"/>
    </row>
    <row r="58" spans="1:21" s="2" customFormat="1" ht="12">
      <c r="A58" s="1536">
        <f t="shared" si="1"/>
        <v>58</v>
      </c>
      <c r="B58" s="3"/>
      <c r="C58" s="3"/>
      <c r="D58" s="1074"/>
      <c r="E58" s="739"/>
      <c r="F58" s="508"/>
      <c r="G58" s="508"/>
      <c r="Q58" s="738"/>
    </row>
    <row r="59" spans="1:21" ht="18.75">
      <c r="A59" s="1536">
        <f t="shared" si="1"/>
        <v>59</v>
      </c>
      <c r="D59" s="1075"/>
      <c r="E59" s="741" t="s">
        <v>492</v>
      </c>
      <c r="F59" s="493"/>
      <c r="G59" s="493"/>
      <c r="M59" s="291" t="s">
        <v>476</v>
      </c>
    </row>
    <row r="60" spans="1:21" s="2" customFormat="1" ht="12">
      <c r="A60" s="1536">
        <f t="shared" si="1"/>
        <v>60</v>
      </c>
      <c r="B60" s="3"/>
      <c r="C60" s="3"/>
      <c r="D60" s="494"/>
      <c r="E60" s="508"/>
      <c r="F60" s="508"/>
      <c r="G60" s="508"/>
      <c r="H60" s="615">
        <v>201803</v>
      </c>
      <c r="I60" s="615">
        <v>201903</v>
      </c>
      <c r="J60" s="615">
        <v>202003</v>
      </c>
      <c r="K60" s="615">
        <v>202103</v>
      </c>
      <c r="L60" s="1189">
        <v>202203</v>
      </c>
      <c r="M60" s="1198" t="s">
        <v>493</v>
      </c>
    </row>
    <row r="61" spans="1:21" s="2" customFormat="1" ht="12">
      <c r="A61" s="1536">
        <f t="shared" si="1"/>
        <v>61</v>
      </c>
      <c r="B61" s="3"/>
      <c r="C61" s="3"/>
      <c r="D61" s="494"/>
      <c r="E61" s="508"/>
      <c r="F61" s="508"/>
      <c r="G61" s="508"/>
      <c r="H61" s="616" t="s">
        <v>1427</v>
      </c>
      <c r="I61" s="616" t="s">
        <v>1417</v>
      </c>
      <c r="J61" s="616" t="s">
        <v>1418</v>
      </c>
      <c r="K61" s="616" t="s">
        <v>1415</v>
      </c>
      <c r="L61" s="1190" t="s">
        <v>1412</v>
      </c>
      <c r="M61" s="1199"/>
    </row>
    <row r="62" spans="1:21" s="2" customFormat="1" ht="12">
      <c r="A62" s="1536">
        <f t="shared" si="1"/>
        <v>62</v>
      </c>
      <c r="B62" s="110"/>
      <c r="C62" s="110"/>
      <c r="D62" s="742" t="s">
        <v>79</v>
      </c>
      <c r="E62" s="743"/>
      <c r="F62" s="650"/>
      <c r="G62" s="650"/>
      <c r="H62" s="1273" t="s">
        <v>79</v>
      </c>
      <c r="I62" s="1273" t="s">
        <v>79</v>
      </c>
      <c r="J62" s="1273" t="s">
        <v>79</v>
      </c>
      <c r="K62" s="1273" t="s">
        <v>79</v>
      </c>
      <c r="L62" s="1273" t="s">
        <v>79</v>
      </c>
    </row>
    <row r="63" spans="1:21" s="2" customFormat="1">
      <c r="A63" s="1536">
        <f t="shared" si="1"/>
        <v>63</v>
      </c>
      <c r="B63" s="110"/>
      <c r="C63" s="110"/>
      <c r="D63" s="742" t="s">
        <v>79</v>
      </c>
      <c r="E63" s="635" t="s">
        <v>159</v>
      </c>
      <c r="F63" s="457"/>
      <c r="G63" s="457"/>
      <c r="H63" s="275">
        <v>1.08</v>
      </c>
      <c r="I63" s="275">
        <v>1.1100000000000001</v>
      </c>
      <c r="J63" s="275">
        <v>1.08</v>
      </c>
      <c r="K63" s="275">
        <v>0.96</v>
      </c>
      <c r="L63" s="744">
        <v>0.85</v>
      </c>
      <c r="M63" s="719">
        <f t="shared" ref="M63:M73" si="6">IF(SUM(L63)-SUM(K63)=0,"- ",SUM(L63)-SUM(K63))</f>
        <v>-0.10999999999999999</v>
      </c>
    </row>
    <row r="64" spans="1:21" s="2" customFormat="1">
      <c r="A64" s="1536">
        <f t="shared" si="1"/>
        <v>64</v>
      </c>
      <c r="B64" s="110"/>
      <c r="C64" s="110"/>
      <c r="D64" s="742" t="s">
        <v>79</v>
      </c>
      <c r="E64" s="636" t="s">
        <v>160</v>
      </c>
      <c r="F64" s="459"/>
      <c r="G64" s="459"/>
      <c r="H64" s="270">
        <v>1.1200000000000001</v>
      </c>
      <c r="I64" s="270">
        <v>1.1000000000000001</v>
      </c>
      <c r="J64" s="270">
        <v>1.04</v>
      </c>
      <c r="K64" s="270">
        <v>0.93</v>
      </c>
      <c r="L64" s="745">
        <v>0.9</v>
      </c>
      <c r="M64" s="722">
        <f t="shared" si="6"/>
        <v>-3.0000000000000027E-2</v>
      </c>
    </row>
    <row r="65" spans="1:13" s="2" customFormat="1">
      <c r="A65" s="1536">
        <f t="shared" si="1"/>
        <v>65</v>
      </c>
      <c r="B65" s="110"/>
      <c r="C65" s="110"/>
      <c r="D65" s="742" t="s">
        <v>79</v>
      </c>
      <c r="E65" s="746" t="s">
        <v>161</v>
      </c>
      <c r="F65" s="694"/>
      <c r="G65" s="694"/>
      <c r="H65" s="734">
        <v>1.37</v>
      </c>
      <c r="I65" s="734">
        <v>1.61</v>
      </c>
      <c r="J65" s="734">
        <v>1.74</v>
      </c>
      <c r="K65" s="734">
        <v>1.53</v>
      </c>
      <c r="L65" s="747">
        <v>1.52</v>
      </c>
      <c r="M65" s="736">
        <f t="shared" si="6"/>
        <v>-1.0000000000000009E-2</v>
      </c>
    </row>
    <row r="66" spans="1:13" s="2" customFormat="1">
      <c r="A66" s="1536">
        <f t="shared" si="1"/>
        <v>66</v>
      </c>
      <c r="B66" s="110"/>
      <c r="C66" s="110"/>
      <c r="D66" s="742" t="s">
        <v>79</v>
      </c>
      <c r="E66" s="635" t="s">
        <v>162</v>
      </c>
      <c r="F66" s="457"/>
      <c r="G66" s="457"/>
      <c r="H66" s="275">
        <v>0.78</v>
      </c>
      <c r="I66" s="275">
        <v>0.78</v>
      </c>
      <c r="J66" s="275">
        <v>0.74</v>
      </c>
      <c r="K66" s="275">
        <v>0.62</v>
      </c>
      <c r="L66" s="744">
        <v>0.55000000000000004</v>
      </c>
      <c r="M66" s="719">
        <f t="shared" si="6"/>
        <v>-6.9999999999999951E-2</v>
      </c>
    </row>
    <row r="67" spans="1:13" s="2" customFormat="1">
      <c r="A67" s="1536">
        <f t="shared" ref="A67:A130" si="7">A66+1</f>
        <v>67</v>
      </c>
      <c r="B67" s="110"/>
      <c r="C67" s="110"/>
      <c r="D67" s="742" t="s">
        <v>79</v>
      </c>
      <c r="E67" s="636" t="s">
        <v>163</v>
      </c>
      <c r="F67" s="459"/>
      <c r="G67" s="459"/>
      <c r="H67" s="270">
        <v>0.75</v>
      </c>
      <c r="I67" s="270">
        <v>0.75</v>
      </c>
      <c r="J67" s="270">
        <v>0.72</v>
      </c>
      <c r="K67" s="270">
        <v>0.64</v>
      </c>
      <c r="L67" s="745">
        <v>0.56999999999999995</v>
      </c>
      <c r="M67" s="722">
        <f t="shared" si="6"/>
        <v>-7.0000000000000062E-2</v>
      </c>
    </row>
    <row r="68" spans="1:13" s="2" customFormat="1">
      <c r="A68" s="1536">
        <f t="shared" si="7"/>
        <v>68</v>
      </c>
      <c r="B68" s="110"/>
      <c r="C68" s="110"/>
      <c r="D68" s="742" t="s">
        <v>79</v>
      </c>
      <c r="E68" s="748" t="s">
        <v>164</v>
      </c>
      <c r="F68" s="459"/>
      <c r="G68" s="459"/>
      <c r="H68" s="270">
        <v>7.0000000000000007E-2</v>
      </c>
      <c r="I68" s="270">
        <v>0.1</v>
      </c>
      <c r="J68" s="270">
        <v>0.09</v>
      </c>
      <c r="K68" s="270">
        <v>0.02</v>
      </c>
      <c r="L68" s="745">
        <v>0</v>
      </c>
      <c r="M68" s="722">
        <f t="shared" si="6"/>
        <v>-0.02</v>
      </c>
    </row>
    <row r="69" spans="1:13" s="2" customFormat="1">
      <c r="A69" s="1536">
        <f t="shared" si="7"/>
        <v>69</v>
      </c>
      <c r="B69" s="110"/>
      <c r="C69" s="110"/>
      <c r="D69" s="742" t="s">
        <v>79</v>
      </c>
      <c r="E69" s="749" t="s">
        <v>165</v>
      </c>
      <c r="F69" s="461"/>
      <c r="G69" s="461"/>
      <c r="H69" s="726">
        <v>0.68</v>
      </c>
      <c r="I69" s="726">
        <v>0.65</v>
      </c>
      <c r="J69" s="726">
        <v>0.63</v>
      </c>
      <c r="K69" s="726">
        <v>0.62</v>
      </c>
      <c r="L69" s="750">
        <v>0.56999999999999995</v>
      </c>
      <c r="M69" s="728">
        <f t="shared" si="6"/>
        <v>-5.0000000000000044E-2</v>
      </c>
    </row>
    <row r="70" spans="1:13" s="2" customFormat="1">
      <c r="A70" s="1536">
        <f t="shared" si="7"/>
        <v>70</v>
      </c>
      <c r="B70" s="110"/>
      <c r="C70" s="110"/>
      <c r="D70" s="742" t="s">
        <v>79</v>
      </c>
      <c r="E70" s="751" t="s">
        <v>167</v>
      </c>
      <c r="F70" s="702"/>
      <c r="G70" s="702"/>
      <c r="H70" s="730">
        <v>0.30000000000000004</v>
      </c>
      <c r="I70" s="730">
        <v>0.33</v>
      </c>
      <c r="J70" s="730">
        <v>0.34</v>
      </c>
      <c r="K70" s="730">
        <v>0.34</v>
      </c>
      <c r="L70" s="752">
        <v>0.3</v>
      </c>
      <c r="M70" s="732">
        <f t="shared" si="6"/>
        <v>-4.0000000000000036E-2</v>
      </c>
    </row>
    <row r="71" spans="1:13" s="2" customFormat="1">
      <c r="A71" s="1536">
        <f t="shared" si="7"/>
        <v>71</v>
      </c>
      <c r="B71" s="110"/>
      <c r="C71" s="110"/>
      <c r="D71" s="742" t="s">
        <v>79</v>
      </c>
      <c r="E71" s="753" t="s">
        <v>168</v>
      </c>
      <c r="F71" s="459"/>
      <c r="G71" s="459"/>
      <c r="H71" s="270">
        <v>0.37000000000000011</v>
      </c>
      <c r="I71" s="270">
        <v>0.35000000000000009</v>
      </c>
      <c r="J71" s="270">
        <v>0.32000000000000006</v>
      </c>
      <c r="K71" s="270">
        <v>0.29000000000000004</v>
      </c>
      <c r="L71" s="745">
        <v>0.33000000000000007</v>
      </c>
      <c r="M71" s="722">
        <f t="shared" si="6"/>
        <v>4.0000000000000036E-2</v>
      </c>
    </row>
    <row r="72" spans="1:13" s="2" customFormat="1">
      <c r="A72" s="1536">
        <f t="shared" si="7"/>
        <v>72</v>
      </c>
      <c r="B72" s="110"/>
      <c r="C72" s="110"/>
      <c r="D72" s="742" t="s">
        <v>79</v>
      </c>
      <c r="E72" s="753" t="s">
        <v>494</v>
      </c>
      <c r="F72" s="459"/>
      <c r="G72" s="459"/>
      <c r="H72" s="270">
        <v>1.05</v>
      </c>
      <c r="I72" s="270">
        <v>1</v>
      </c>
      <c r="J72" s="270">
        <v>0.95000000000000007</v>
      </c>
      <c r="K72" s="270">
        <v>0.91</v>
      </c>
      <c r="L72" s="745">
        <v>0.9</v>
      </c>
      <c r="M72" s="722">
        <f t="shared" si="6"/>
        <v>-1.0000000000000009E-2</v>
      </c>
    </row>
    <row r="73" spans="1:13">
      <c r="A73" s="1536">
        <f t="shared" si="7"/>
        <v>73</v>
      </c>
      <c r="D73" s="742" t="s">
        <v>79</v>
      </c>
      <c r="E73" s="754" t="s">
        <v>495</v>
      </c>
      <c r="F73" s="461"/>
      <c r="G73" s="461"/>
      <c r="H73" s="726">
        <v>0.14000000000000001</v>
      </c>
      <c r="I73" s="726">
        <v>0.18</v>
      </c>
      <c r="J73" s="726">
        <v>0.17</v>
      </c>
      <c r="K73" s="726">
        <v>0.08</v>
      </c>
      <c r="L73" s="750">
        <v>0.05</v>
      </c>
      <c r="M73" s="728">
        <f t="shared" si="6"/>
        <v>-0.03</v>
      </c>
    </row>
    <row r="74" spans="1:13">
      <c r="A74" s="1536">
        <f t="shared" si="7"/>
        <v>74</v>
      </c>
    </row>
    <row r="75" spans="1:13" ht="14.25">
      <c r="A75" s="1536">
        <f t="shared" si="7"/>
        <v>75</v>
      </c>
      <c r="E75" s="741" t="s">
        <v>496</v>
      </c>
      <c r="I75" s="738"/>
      <c r="M75" s="291" t="s">
        <v>476</v>
      </c>
    </row>
    <row r="76" spans="1:13">
      <c r="A76" s="1536">
        <f t="shared" si="7"/>
        <v>76</v>
      </c>
      <c r="E76" s="2"/>
      <c r="F76" s="2"/>
      <c r="G76" s="2"/>
      <c r="H76" s="615">
        <v>201803</v>
      </c>
      <c r="I76" s="615">
        <v>201903</v>
      </c>
      <c r="J76" s="615">
        <v>202003</v>
      </c>
      <c r="K76" s="615">
        <v>202103</v>
      </c>
      <c r="L76" s="1189">
        <v>202203</v>
      </c>
      <c r="M76" s="1198" t="s">
        <v>493</v>
      </c>
    </row>
    <row r="77" spans="1:13">
      <c r="A77" s="1536">
        <f t="shared" si="7"/>
        <v>77</v>
      </c>
      <c r="E77" s="2"/>
      <c r="F77" s="2"/>
      <c r="G77" s="2"/>
      <c r="H77" s="616" t="s">
        <v>1427</v>
      </c>
      <c r="I77" s="616" t="s">
        <v>1417</v>
      </c>
      <c r="J77" s="616" t="s">
        <v>1418</v>
      </c>
      <c r="K77" s="616" t="s">
        <v>1415</v>
      </c>
      <c r="L77" s="1190" t="s">
        <v>1412</v>
      </c>
      <c r="M77" s="1199"/>
    </row>
    <row r="78" spans="1:13">
      <c r="A78" s="1536">
        <f t="shared" si="7"/>
        <v>78</v>
      </c>
      <c r="E78" s="2"/>
      <c r="F78" s="2"/>
      <c r="G78" s="2"/>
      <c r="H78" s="1236" t="s">
        <v>79</v>
      </c>
      <c r="I78" s="1236" t="s">
        <v>79</v>
      </c>
      <c r="J78" s="1236" t="s">
        <v>79</v>
      </c>
      <c r="K78" s="1236" t="s">
        <v>79</v>
      </c>
      <c r="L78" s="1236" t="s">
        <v>79</v>
      </c>
      <c r="M78" s="2"/>
    </row>
    <row r="79" spans="1:13">
      <c r="A79" s="1536">
        <f t="shared" si="7"/>
        <v>79</v>
      </c>
      <c r="E79" s="635" t="s">
        <v>159</v>
      </c>
      <c r="F79" s="457"/>
      <c r="G79" s="457"/>
      <c r="H79" s="275">
        <v>0.98</v>
      </c>
      <c r="I79" s="275">
        <v>0.94</v>
      </c>
      <c r="J79" s="275">
        <v>0.92</v>
      </c>
      <c r="K79" s="275">
        <v>0.89</v>
      </c>
      <c r="L79" s="744">
        <v>0.79</v>
      </c>
      <c r="M79" s="719">
        <f t="shared" ref="M79:M89" si="8">IF(SUM(L79)-SUM(K79)=0,"- ",SUM(L79)-SUM(K79))</f>
        <v>-9.9999999999999978E-2</v>
      </c>
    </row>
    <row r="80" spans="1:13">
      <c r="A80" s="1536">
        <f t="shared" si="7"/>
        <v>80</v>
      </c>
      <c r="E80" s="636" t="s">
        <v>160</v>
      </c>
      <c r="F80" s="459"/>
      <c r="G80" s="459"/>
      <c r="H80" s="270">
        <v>1.07</v>
      </c>
      <c r="I80" s="270">
        <v>1.01</v>
      </c>
      <c r="J80" s="270">
        <v>0.95</v>
      </c>
      <c r="K80" s="270">
        <v>0.92</v>
      </c>
      <c r="L80" s="745">
        <v>0.89</v>
      </c>
      <c r="M80" s="722">
        <f t="shared" si="8"/>
        <v>-3.0000000000000027E-2</v>
      </c>
    </row>
    <row r="81" spans="1:14">
      <c r="A81" s="1536">
        <f t="shared" si="7"/>
        <v>81</v>
      </c>
      <c r="E81" s="746" t="s">
        <v>161</v>
      </c>
      <c r="F81" s="694"/>
      <c r="G81" s="694"/>
      <c r="H81" s="734">
        <v>1.19</v>
      </c>
      <c r="I81" s="734">
        <v>1.25</v>
      </c>
      <c r="J81" s="734">
        <v>1.47</v>
      </c>
      <c r="K81" s="734">
        <v>1.35</v>
      </c>
      <c r="L81" s="747">
        <v>1.32</v>
      </c>
      <c r="M81" s="736">
        <f t="shared" si="8"/>
        <v>-3.0000000000000027E-2</v>
      </c>
    </row>
    <row r="82" spans="1:14">
      <c r="A82" s="1536">
        <f t="shared" si="7"/>
        <v>82</v>
      </c>
      <c r="E82" s="635" t="s">
        <v>162</v>
      </c>
      <c r="F82" s="457"/>
      <c r="G82" s="457"/>
      <c r="H82" s="275">
        <v>0.67</v>
      </c>
      <c r="I82" s="275">
        <v>0.62</v>
      </c>
      <c r="J82" s="275">
        <v>0.59</v>
      </c>
      <c r="K82" s="275">
        <v>0.56000000000000005</v>
      </c>
      <c r="L82" s="744">
        <v>0.5</v>
      </c>
      <c r="M82" s="719">
        <f t="shared" si="8"/>
        <v>-6.0000000000000053E-2</v>
      </c>
    </row>
    <row r="83" spans="1:14">
      <c r="A83" s="1536">
        <f t="shared" si="7"/>
        <v>83</v>
      </c>
      <c r="E83" s="636" t="s">
        <v>163</v>
      </c>
      <c r="F83" s="459"/>
      <c r="G83" s="459"/>
      <c r="H83" s="270">
        <v>0.69</v>
      </c>
      <c r="I83" s="270">
        <v>0.65</v>
      </c>
      <c r="J83" s="270">
        <v>0.63</v>
      </c>
      <c r="K83" s="270">
        <v>0.61</v>
      </c>
      <c r="L83" s="745">
        <v>0.56999999999999995</v>
      </c>
      <c r="M83" s="722">
        <f t="shared" si="8"/>
        <v>-4.0000000000000036E-2</v>
      </c>
    </row>
    <row r="84" spans="1:14">
      <c r="A84" s="1536">
        <f t="shared" si="7"/>
        <v>84</v>
      </c>
      <c r="E84" s="748" t="s">
        <v>164</v>
      </c>
      <c r="F84" s="459"/>
      <c r="G84" s="459"/>
      <c r="H84" s="270">
        <v>0</v>
      </c>
      <c r="I84" s="270">
        <v>0</v>
      </c>
      <c r="J84" s="270">
        <v>0</v>
      </c>
      <c r="K84" s="270">
        <v>0</v>
      </c>
      <c r="L84" s="745">
        <v>0</v>
      </c>
      <c r="M84" s="722" t="str">
        <f t="shared" si="8"/>
        <v xml:space="preserve">- </v>
      </c>
    </row>
    <row r="85" spans="1:14">
      <c r="A85" s="1536">
        <f t="shared" si="7"/>
        <v>85</v>
      </c>
      <c r="E85" s="749" t="s">
        <v>165</v>
      </c>
      <c r="F85" s="461"/>
      <c r="G85" s="461"/>
      <c r="H85" s="726">
        <v>0.69</v>
      </c>
      <c r="I85" s="726">
        <v>0.65</v>
      </c>
      <c r="J85" s="726">
        <v>0.63</v>
      </c>
      <c r="K85" s="726">
        <v>0.61</v>
      </c>
      <c r="L85" s="750">
        <v>0.56999999999999995</v>
      </c>
      <c r="M85" s="728">
        <f t="shared" si="8"/>
        <v>-4.0000000000000036E-2</v>
      </c>
    </row>
    <row r="86" spans="1:14">
      <c r="A86" s="1536">
        <f t="shared" si="7"/>
        <v>86</v>
      </c>
      <c r="E86" s="751" t="s">
        <v>167</v>
      </c>
      <c r="F86" s="702"/>
      <c r="G86" s="702"/>
      <c r="H86" s="730">
        <v>0.31</v>
      </c>
      <c r="I86" s="730">
        <v>0.32</v>
      </c>
      <c r="J86" s="730">
        <v>0.33</v>
      </c>
      <c r="K86" s="730">
        <v>0.33</v>
      </c>
      <c r="L86" s="752">
        <v>0.28999999999999998</v>
      </c>
      <c r="M86" s="732">
        <f t="shared" si="8"/>
        <v>-4.0000000000000036E-2</v>
      </c>
    </row>
    <row r="87" spans="1:14">
      <c r="A87" s="1536">
        <f t="shared" si="7"/>
        <v>87</v>
      </c>
      <c r="E87" s="753" t="s">
        <v>168</v>
      </c>
      <c r="F87" s="459"/>
      <c r="G87" s="459"/>
      <c r="H87" s="270">
        <v>0.38000000000000012</v>
      </c>
      <c r="I87" s="270">
        <v>0.36</v>
      </c>
      <c r="J87" s="270">
        <v>0.31999999999999995</v>
      </c>
      <c r="K87" s="270">
        <v>0.31000000000000005</v>
      </c>
      <c r="L87" s="745">
        <v>0.32000000000000006</v>
      </c>
      <c r="M87" s="722">
        <f t="shared" si="8"/>
        <v>1.0000000000000009E-2</v>
      </c>
    </row>
    <row r="88" spans="1:14">
      <c r="A88" s="1536">
        <f t="shared" si="7"/>
        <v>88</v>
      </c>
      <c r="E88" s="753" t="s">
        <v>494</v>
      </c>
      <c r="F88" s="459"/>
      <c r="G88" s="459"/>
      <c r="H88" s="270">
        <v>1.07</v>
      </c>
      <c r="I88" s="270">
        <v>1.01</v>
      </c>
      <c r="J88" s="270">
        <v>0.95</v>
      </c>
      <c r="K88" s="270">
        <v>0.92</v>
      </c>
      <c r="L88" s="745">
        <v>0.89</v>
      </c>
      <c r="M88" s="722">
        <f t="shared" si="8"/>
        <v>-3.0000000000000027E-2</v>
      </c>
    </row>
    <row r="89" spans="1:14">
      <c r="A89" s="1536">
        <f t="shared" si="7"/>
        <v>89</v>
      </c>
      <c r="E89" s="754" t="s">
        <v>495</v>
      </c>
      <c r="F89" s="461"/>
      <c r="G89" s="461"/>
      <c r="H89" s="726">
        <v>0.01</v>
      </c>
      <c r="I89" s="726">
        <v>0.01</v>
      </c>
      <c r="J89" s="726">
        <v>0</v>
      </c>
      <c r="K89" s="726">
        <v>0</v>
      </c>
      <c r="L89" s="750">
        <v>0</v>
      </c>
      <c r="M89" s="728" t="str">
        <f t="shared" si="8"/>
        <v xml:space="preserve">- </v>
      </c>
    </row>
    <row r="90" spans="1:14">
      <c r="A90" s="1536">
        <f t="shared" si="7"/>
        <v>90</v>
      </c>
    </row>
    <row r="91" spans="1:14" ht="18.75">
      <c r="A91" s="1536">
        <f t="shared" si="7"/>
        <v>91</v>
      </c>
      <c r="D91" s="1073">
        <f>D57+1</f>
        <v>4</v>
      </c>
      <c r="E91" s="687" t="s">
        <v>497</v>
      </c>
    </row>
    <row r="92" spans="1:14">
      <c r="A92" s="1536">
        <f t="shared" si="7"/>
        <v>92</v>
      </c>
    </row>
    <row r="93" spans="1:14">
      <c r="A93" s="1536">
        <f t="shared" si="7"/>
        <v>93</v>
      </c>
      <c r="I93" s="738"/>
      <c r="N93" s="291" t="s">
        <v>498</v>
      </c>
    </row>
    <row r="94" spans="1:14">
      <c r="A94" s="1536">
        <f t="shared" si="7"/>
        <v>94</v>
      </c>
      <c r="E94" s="2"/>
      <c r="F94" s="2"/>
      <c r="G94" s="2"/>
      <c r="H94" s="615">
        <v>201803</v>
      </c>
      <c r="I94" s="615">
        <v>201903</v>
      </c>
      <c r="J94" s="615">
        <v>202003</v>
      </c>
      <c r="K94" s="615">
        <v>202103</v>
      </c>
      <c r="L94" s="1189">
        <v>202203</v>
      </c>
      <c r="M94" s="1191" t="s">
        <v>493</v>
      </c>
      <c r="N94" s="1200"/>
    </row>
    <row r="95" spans="1:14">
      <c r="A95" s="1536">
        <f t="shared" si="7"/>
        <v>95</v>
      </c>
      <c r="E95" s="2"/>
      <c r="F95" s="2"/>
      <c r="G95" s="2"/>
      <c r="H95" s="616" t="s">
        <v>1427</v>
      </c>
      <c r="I95" s="616" t="s">
        <v>1417</v>
      </c>
      <c r="J95" s="616" t="s">
        <v>1418</v>
      </c>
      <c r="K95" s="616" t="s">
        <v>1415</v>
      </c>
      <c r="L95" s="1190" t="s">
        <v>1412</v>
      </c>
      <c r="M95" s="1192" t="s">
        <v>499</v>
      </c>
      <c r="N95" s="1201" t="s">
        <v>500</v>
      </c>
    </row>
    <row r="96" spans="1:14">
      <c r="A96" s="1536">
        <f t="shared" si="7"/>
        <v>96</v>
      </c>
      <c r="E96" s="714" t="s">
        <v>501</v>
      </c>
      <c r="F96" s="2"/>
      <c r="G96" s="2"/>
      <c r="H96" s="2"/>
      <c r="I96" s="2"/>
      <c r="J96" s="2"/>
      <c r="K96" s="2"/>
      <c r="L96" s="2"/>
      <c r="M96" s="2"/>
    </row>
    <row r="97" spans="1:14">
      <c r="A97" s="1536">
        <f t="shared" si="7"/>
        <v>97</v>
      </c>
      <c r="E97" s="635" t="s">
        <v>502</v>
      </c>
      <c r="F97" s="457"/>
      <c r="G97" s="457"/>
      <c r="H97" s="272">
        <v>9548300</v>
      </c>
      <c r="I97" s="272">
        <v>9996700</v>
      </c>
      <c r="J97" s="272">
        <v>10527600</v>
      </c>
      <c r="K97" s="272">
        <v>11002600</v>
      </c>
      <c r="L97" s="273">
        <v>11454500</v>
      </c>
      <c r="M97" s="755">
        <f t="shared" ref="M97:M99" si="9">IF(SUM(L97)-SUM(K97)=0,"- ",SUM(L97)-SUM(K97))</f>
        <v>451900</v>
      </c>
      <c r="N97" s="756">
        <f t="shared" ref="N97:N99" si="10">IF(SUM(K97)=0,"- ",ROUND(M97/K97*100,2))</f>
        <v>4.1100000000000003</v>
      </c>
    </row>
    <row r="98" spans="1:14">
      <c r="A98" s="1536">
        <f t="shared" si="7"/>
        <v>98</v>
      </c>
      <c r="E98" s="720" t="s">
        <v>481</v>
      </c>
      <c r="F98" s="459"/>
      <c r="G98" s="459"/>
      <c r="H98" s="337">
        <v>9093100</v>
      </c>
      <c r="I98" s="337">
        <v>9503700</v>
      </c>
      <c r="J98" s="337">
        <v>10049300</v>
      </c>
      <c r="K98" s="337">
        <v>10584500</v>
      </c>
      <c r="L98" s="757">
        <v>11048200</v>
      </c>
      <c r="M98" s="758">
        <f t="shared" si="9"/>
        <v>463700</v>
      </c>
      <c r="N98" s="759">
        <f t="shared" si="10"/>
        <v>4.38</v>
      </c>
    </row>
    <row r="99" spans="1:14">
      <c r="A99" s="1536">
        <f t="shared" si="7"/>
        <v>99</v>
      </c>
      <c r="E99" s="723" t="s">
        <v>482</v>
      </c>
      <c r="F99" s="461"/>
      <c r="G99" s="461"/>
      <c r="H99" s="724">
        <v>455100</v>
      </c>
      <c r="I99" s="724">
        <v>492900</v>
      </c>
      <c r="J99" s="724">
        <v>478200</v>
      </c>
      <c r="K99" s="724">
        <v>418100</v>
      </c>
      <c r="L99" s="760">
        <v>406200</v>
      </c>
      <c r="M99" s="761">
        <f t="shared" si="9"/>
        <v>-11900</v>
      </c>
      <c r="N99" s="762">
        <f t="shared" si="10"/>
        <v>-2.85</v>
      </c>
    </row>
    <row r="100" spans="1:14">
      <c r="A100" s="1536">
        <f t="shared" si="7"/>
        <v>100</v>
      </c>
      <c r="E100" s="714" t="s">
        <v>503</v>
      </c>
      <c r="F100" s="2"/>
      <c r="G100" s="2"/>
      <c r="H100" s="2"/>
      <c r="I100" s="2"/>
      <c r="J100" s="2"/>
      <c r="K100" s="2"/>
      <c r="L100" s="2"/>
      <c r="M100" s="2"/>
    </row>
    <row r="101" spans="1:14">
      <c r="A101" s="1536">
        <f t="shared" si="7"/>
        <v>101</v>
      </c>
      <c r="E101" s="635" t="s">
        <v>504</v>
      </c>
      <c r="F101" s="457"/>
      <c r="G101" s="457"/>
      <c r="H101" s="272">
        <v>2093300</v>
      </c>
      <c r="I101" s="272">
        <v>1963800</v>
      </c>
      <c r="J101" s="272">
        <v>1969100</v>
      </c>
      <c r="K101" s="272">
        <v>2076300</v>
      </c>
      <c r="L101" s="273">
        <v>2271900</v>
      </c>
      <c r="M101" s="755">
        <f t="shared" ref="M101:M103" si="11">IF(SUM(L101)-SUM(K101)=0,"- ",SUM(L101)-SUM(K101))</f>
        <v>195600</v>
      </c>
      <c r="N101" s="756">
        <f t="shared" ref="N101:N103" si="12">IF(SUM(K101)=0,"- ",ROUND(M101/K101*100,2))</f>
        <v>9.42</v>
      </c>
    </row>
    <row r="102" spans="1:14">
      <c r="A102" s="1536">
        <f t="shared" si="7"/>
        <v>102</v>
      </c>
      <c r="E102" s="720" t="s">
        <v>481</v>
      </c>
      <c r="F102" s="459"/>
      <c r="G102" s="459"/>
      <c r="H102" s="337">
        <v>1612200</v>
      </c>
      <c r="I102" s="337">
        <v>1513800</v>
      </c>
      <c r="J102" s="337">
        <v>1446500</v>
      </c>
      <c r="K102" s="337">
        <v>1528500</v>
      </c>
      <c r="L102" s="757">
        <v>1670000</v>
      </c>
      <c r="M102" s="758">
        <f t="shared" si="11"/>
        <v>141500</v>
      </c>
      <c r="N102" s="759">
        <f t="shared" si="12"/>
        <v>9.26</v>
      </c>
    </row>
    <row r="103" spans="1:14">
      <c r="A103" s="1536">
        <f t="shared" si="7"/>
        <v>103</v>
      </c>
      <c r="E103" s="723" t="s">
        <v>482</v>
      </c>
      <c r="F103" s="461"/>
      <c r="G103" s="461"/>
      <c r="H103" s="724">
        <v>481100</v>
      </c>
      <c r="I103" s="724">
        <v>449900</v>
      </c>
      <c r="J103" s="724">
        <v>522500</v>
      </c>
      <c r="K103" s="724">
        <v>547800</v>
      </c>
      <c r="L103" s="760">
        <v>601800</v>
      </c>
      <c r="M103" s="761">
        <f t="shared" si="11"/>
        <v>54000</v>
      </c>
      <c r="N103" s="762">
        <f t="shared" si="12"/>
        <v>9.86</v>
      </c>
    </row>
    <row r="104" spans="1:14">
      <c r="A104" s="1536">
        <f t="shared" si="7"/>
        <v>104</v>
      </c>
      <c r="E104" s="714" t="s">
        <v>505</v>
      </c>
    </row>
    <row r="105" spans="1:14">
      <c r="A105" s="1536">
        <f t="shared" si="7"/>
        <v>105</v>
      </c>
      <c r="E105" s="635" t="s">
        <v>506</v>
      </c>
      <c r="F105" s="457"/>
      <c r="G105" s="457"/>
      <c r="H105" s="272">
        <v>12110700</v>
      </c>
      <c r="I105" s="272">
        <v>12512400</v>
      </c>
      <c r="J105" s="272">
        <v>12940700</v>
      </c>
      <c r="K105" s="272">
        <v>13954400</v>
      </c>
      <c r="L105" s="273">
        <v>14731800</v>
      </c>
      <c r="M105" s="755">
        <f t="shared" ref="M105:M108" si="13">IF(SUM(L105)-SUM(K105)=0,"- ",SUM(L105)-SUM(K105))</f>
        <v>777400</v>
      </c>
      <c r="N105" s="756">
        <f t="shared" ref="N105:N108" si="14">IF(SUM(K105)=0,"- ",ROUND(M105/K105*100,2))</f>
        <v>5.57</v>
      </c>
    </row>
    <row r="106" spans="1:14">
      <c r="A106" s="1536">
        <f t="shared" si="7"/>
        <v>106</v>
      </c>
      <c r="E106" s="763" t="s">
        <v>508</v>
      </c>
      <c r="F106" s="702"/>
      <c r="G106" s="702"/>
      <c r="H106" s="764">
        <v>11594100</v>
      </c>
      <c r="I106" s="764">
        <v>11964200</v>
      </c>
      <c r="J106" s="764">
        <v>12374500</v>
      </c>
      <c r="K106" s="764">
        <v>13436200</v>
      </c>
      <c r="L106" s="765">
        <v>14199500</v>
      </c>
      <c r="M106" s="766">
        <f t="shared" si="13"/>
        <v>763300</v>
      </c>
      <c r="N106" s="759">
        <f t="shared" si="14"/>
        <v>5.68</v>
      </c>
    </row>
    <row r="107" spans="1:14">
      <c r="A107" s="1536">
        <f t="shared" si="7"/>
        <v>107</v>
      </c>
      <c r="E107" s="767" t="s">
        <v>481</v>
      </c>
      <c r="F107" s="459"/>
      <c r="G107" s="459"/>
      <c r="H107" s="337">
        <v>11124900</v>
      </c>
      <c r="I107" s="337">
        <v>11532600</v>
      </c>
      <c r="J107" s="337">
        <v>11949400</v>
      </c>
      <c r="K107" s="337">
        <v>13083600</v>
      </c>
      <c r="L107" s="757">
        <v>13853900</v>
      </c>
      <c r="M107" s="758">
        <f t="shared" si="13"/>
        <v>770300</v>
      </c>
      <c r="N107" s="759">
        <f t="shared" si="14"/>
        <v>5.89</v>
      </c>
    </row>
    <row r="108" spans="1:14">
      <c r="A108" s="1536">
        <f t="shared" si="7"/>
        <v>108</v>
      </c>
      <c r="E108" s="768" t="s">
        <v>482</v>
      </c>
      <c r="F108" s="461"/>
      <c r="G108" s="461"/>
      <c r="H108" s="724">
        <v>469100</v>
      </c>
      <c r="I108" s="724">
        <v>431500</v>
      </c>
      <c r="J108" s="724">
        <v>425100</v>
      </c>
      <c r="K108" s="724">
        <v>352600</v>
      </c>
      <c r="L108" s="760">
        <v>345500</v>
      </c>
      <c r="M108" s="761">
        <f t="shared" si="13"/>
        <v>-7100</v>
      </c>
      <c r="N108" s="762">
        <f t="shared" si="14"/>
        <v>-2.0099999999999998</v>
      </c>
    </row>
    <row r="109" spans="1:14">
      <c r="A109" s="1536">
        <f t="shared" si="7"/>
        <v>109</v>
      </c>
    </row>
    <row r="110" spans="1:14" ht="21">
      <c r="A110" s="1536">
        <f t="shared" si="7"/>
        <v>110</v>
      </c>
      <c r="E110" s="769" t="s">
        <v>260</v>
      </c>
    </row>
    <row r="111" spans="1:14">
      <c r="A111" s="1536">
        <f t="shared" si="7"/>
        <v>111</v>
      </c>
    </row>
    <row r="112" spans="1:14" ht="18.75">
      <c r="A112" s="1536">
        <f t="shared" si="7"/>
        <v>112</v>
      </c>
      <c r="D112" s="1073">
        <f>D91+1</f>
        <v>5</v>
      </c>
      <c r="E112" s="687" t="s">
        <v>509</v>
      </c>
      <c r="F112" s="770"/>
      <c r="N112" s="291" t="s">
        <v>498</v>
      </c>
    </row>
    <row r="113" spans="1:14" ht="14.25">
      <c r="A113" s="1536">
        <f t="shared" si="7"/>
        <v>113</v>
      </c>
      <c r="E113" s="771"/>
      <c r="F113" s="770"/>
      <c r="G113" s="770"/>
      <c r="H113" s="615">
        <v>201803</v>
      </c>
      <c r="I113" s="615">
        <v>201903</v>
      </c>
      <c r="J113" s="615">
        <v>202003</v>
      </c>
      <c r="K113" s="615">
        <v>202103</v>
      </c>
      <c r="L113" s="1189">
        <v>202203</v>
      </c>
      <c r="M113" s="1191" t="s">
        <v>493</v>
      </c>
      <c r="N113" s="1200"/>
    </row>
    <row r="114" spans="1:14" ht="14.25">
      <c r="A114" s="1536">
        <f t="shared" si="7"/>
        <v>114</v>
      </c>
      <c r="E114" s="771"/>
      <c r="F114" s="770"/>
      <c r="G114" s="770"/>
      <c r="H114" s="616" t="s">
        <v>1427</v>
      </c>
      <c r="I114" s="616" t="s">
        <v>1417</v>
      </c>
      <c r="J114" s="616" t="s">
        <v>1418</v>
      </c>
      <c r="K114" s="616" t="s">
        <v>1415</v>
      </c>
      <c r="L114" s="1190" t="s">
        <v>1412</v>
      </c>
      <c r="M114" s="1192" t="s">
        <v>510</v>
      </c>
      <c r="N114" s="1201" t="s">
        <v>500</v>
      </c>
    </row>
    <row r="115" spans="1:14" ht="14.25">
      <c r="A115" s="1536">
        <f t="shared" si="7"/>
        <v>115</v>
      </c>
      <c r="E115" s="771"/>
      <c r="F115" s="770"/>
      <c r="G115" s="770"/>
      <c r="H115" s="1236" t="s">
        <v>79</v>
      </c>
      <c r="I115" s="1236" t="s">
        <v>79</v>
      </c>
      <c r="J115" s="1236" t="s">
        <v>79</v>
      </c>
      <c r="K115" s="1236" t="s">
        <v>79</v>
      </c>
      <c r="L115" s="1236" t="s">
        <v>79</v>
      </c>
      <c r="M115" s="2"/>
    </row>
    <row r="116" spans="1:14">
      <c r="A116" s="1536">
        <f t="shared" si="7"/>
        <v>116</v>
      </c>
      <c r="E116" s="635" t="s">
        <v>269</v>
      </c>
      <c r="F116" s="457"/>
      <c r="G116" s="457"/>
      <c r="H116" s="772">
        <v>3584500</v>
      </c>
      <c r="I116" s="772">
        <v>3716300</v>
      </c>
      <c r="J116" s="772">
        <v>3810900</v>
      </c>
      <c r="K116" s="772">
        <v>3920400</v>
      </c>
      <c r="L116" s="773">
        <v>4024300</v>
      </c>
      <c r="M116" s="755">
        <f t="shared" ref="M116:M125" si="15">IF(SUM(L116)-SUM(K116)=0,"- ",SUM(L116)-SUM(K116))</f>
        <v>103900</v>
      </c>
      <c r="N116" s="756">
        <f t="shared" ref="N116:N121" si="16">IF(SUM(K116)=0,"- ",ROUND(M116/K116*100,2))</f>
        <v>2.65</v>
      </c>
    </row>
    <row r="117" spans="1:14">
      <c r="A117" s="1536">
        <f t="shared" si="7"/>
        <v>117</v>
      </c>
      <c r="E117" s="636" t="s">
        <v>271</v>
      </c>
      <c r="F117" s="459"/>
      <c r="G117" s="459"/>
      <c r="H117" s="774">
        <v>3431100</v>
      </c>
      <c r="I117" s="774">
        <v>3548600</v>
      </c>
      <c r="J117" s="774">
        <v>3632300</v>
      </c>
      <c r="K117" s="774">
        <v>3736100</v>
      </c>
      <c r="L117" s="775">
        <v>3834300</v>
      </c>
      <c r="M117" s="758">
        <f t="shared" si="15"/>
        <v>98200</v>
      </c>
      <c r="N117" s="759">
        <f t="shared" si="16"/>
        <v>2.63</v>
      </c>
    </row>
    <row r="118" spans="1:14">
      <c r="A118" s="1536">
        <f t="shared" si="7"/>
        <v>118</v>
      </c>
      <c r="E118" s="636" t="s">
        <v>272</v>
      </c>
      <c r="F118" s="459"/>
      <c r="G118" s="459"/>
      <c r="H118" s="774">
        <v>153400</v>
      </c>
      <c r="I118" s="774">
        <v>167600</v>
      </c>
      <c r="J118" s="774">
        <v>178600</v>
      </c>
      <c r="K118" s="774">
        <v>184200</v>
      </c>
      <c r="L118" s="775">
        <v>189900</v>
      </c>
      <c r="M118" s="758">
        <f t="shared" si="15"/>
        <v>5700</v>
      </c>
      <c r="N118" s="759">
        <f t="shared" si="16"/>
        <v>3.09</v>
      </c>
    </row>
    <row r="119" spans="1:14">
      <c r="A119" s="1536">
        <f t="shared" si="7"/>
        <v>119</v>
      </c>
      <c r="E119" s="753" t="s">
        <v>273</v>
      </c>
      <c r="F119" s="459"/>
      <c r="G119" s="459"/>
      <c r="H119" s="270">
        <v>36.520000000000003</v>
      </c>
      <c r="I119" s="270">
        <v>36.659999999999997</v>
      </c>
      <c r="J119" s="270">
        <v>35.9</v>
      </c>
      <c r="K119" s="270">
        <v>34.979999999999997</v>
      </c>
      <c r="L119" s="745">
        <v>34.42</v>
      </c>
      <c r="M119" s="759">
        <f t="shared" si="15"/>
        <v>-0.55999999999999517</v>
      </c>
      <c r="N119" s="776"/>
    </row>
    <row r="120" spans="1:14">
      <c r="A120" s="1536">
        <f t="shared" si="7"/>
        <v>120</v>
      </c>
      <c r="E120" s="753" t="s">
        <v>275</v>
      </c>
      <c r="F120" s="459"/>
      <c r="G120" s="459"/>
      <c r="H120" s="774">
        <v>7995400</v>
      </c>
      <c r="I120" s="774">
        <v>8302300</v>
      </c>
      <c r="J120" s="774">
        <v>8650000</v>
      </c>
      <c r="K120" s="774">
        <v>9099700</v>
      </c>
      <c r="L120" s="775">
        <v>9450600</v>
      </c>
      <c r="M120" s="758">
        <f t="shared" si="15"/>
        <v>350900</v>
      </c>
      <c r="N120" s="759">
        <f t="shared" si="16"/>
        <v>3.86</v>
      </c>
    </row>
    <row r="121" spans="1:14">
      <c r="A121" s="1536">
        <f t="shared" si="7"/>
        <v>121</v>
      </c>
      <c r="E121" s="753" t="s">
        <v>276</v>
      </c>
      <c r="F121" s="459"/>
      <c r="G121" s="459"/>
      <c r="H121" s="774">
        <v>9606100</v>
      </c>
      <c r="I121" s="774">
        <v>9903900</v>
      </c>
      <c r="J121" s="774">
        <v>10376200</v>
      </c>
      <c r="K121" s="774">
        <v>11206449</v>
      </c>
      <c r="L121" s="775">
        <v>11425900</v>
      </c>
      <c r="M121" s="758">
        <f t="shared" si="15"/>
        <v>219451</v>
      </c>
      <c r="N121" s="759">
        <f t="shared" si="16"/>
        <v>1.96</v>
      </c>
    </row>
    <row r="122" spans="1:14">
      <c r="A122" s="1536">
        <f t="shared" si="7"/>
        <v>122</v>
      </c>
      <c r="E122" s="753" t="s">
        <v>277</v>
      </c>
      <c r="F122" s="459"/>
      <c r="G122" s="459"/>
      <c r="H122" s="270">
        <v>83.23</v>
      </c>
      <c r="I122" s="270">
        <v>83.82</v>
      </c>
      <c r="J122" s="270">
        <v>83.36</v>
      </c>
      <c r="K122" s="270">
        <v>83</v>
      </c>
      <c r="L122" s="745">
        <v>82.71</v>
      </c>
      <c r="M122" s="759">
        <f t="shared" si="15"/>
        <v>-0.29000000000000625</v>
      </c>
      <c r="N122" s="776"/>
    </row>
    <row r="123" spans="1:14">
      <c r="A123" s="1536">
        <f t="shared" si="7"/>
        <v>123</v>
      </c>
      <c r="E123" s="753" t="s">
        <v>278</v>
      </c>
      <c r="F123" s="459"/>
      <c r="G123" s="459"/>
      <c r="H123" s="260" t="s">
        <v>1381</v>
      </c>
      <c r="I123" s="260" t="s">
        <v>1381</v>
      </c>
      <c r="J123" s="260" t="s">
        <v>1381</v>
      </c>
      <c r="K123" s="260" t="s">
        <v>1381</v>
      </c>
      <c r="L123" s="777" t="s">
        <v>1381</v>
      </c>
      <c r="M123" s="758" t="str">
        <f t="shared" si="15"/>
        <v xml:space="preserve">- </v>
      </c>
      <c r="N123" s="759" t="str">
        <f t="shared" ref="N123:N124" si="17">IF(SUM(K123)=0,"- ",ROUND(M123/K123*100,2))</f>
        <v xml:space="preserve">- </v>
      </c>
    </row>
    <row r="124" spans="1:14">
      <c r="A124" s="1536">
        <f t="shared" si="7"/>
        <v>124</v>
      </c>
      <c r="E124" s="778" t="s">
        <v>280</v>
      </c>
      <c r="F124" s="459"/>
      <c r="G124" s="459"/>
      <c r="H124" s="260" t="s">
        <v>1381</v>
      </c>
      <c r="I124" s="260" t="s">
        <v>1381</v>
      </c>
      <c r="J124" s="260" t="s">
        <v>1381</v>
      </c>
      <c r="K124" s="260" t="s">
        <v>1381</v>
      </c>
      <c r="L124" s="777" t="s">
        <v>1381</v>
      </c>
      <c r="M124" s="758" t="str">
        <f t="shared" si="15"/>
        <v xml:space="preserve">- </v>
      </c>
      <c r="N124" s="759" t="str">
        <f t="shared" si="17"/>
        <v xml:space="preserve">- </v>
      </c>
    </row>
    <row r="125" spans="1:14">
      <c r="A125" s="1536">
        <f t="shared" si="7"/>
        <v>125</v>
      </c>
      <c r="E125" s="754" t="s">
        <v>281</v>
      </c>
      <c r="F125" s="461"/>
      <c r="G125" s="461"/>
      <c r="H125" s="726" t="s">
        <v>1381</v>
      </c>
      <c r="I125" s="726" t="s">
        <v>1381</v>
      </c>
      <c r="J125" s="726" t="s">
        <v>1381</v>
      </c>
      <c r="K125" s="726" t="s">
        <v>1381</v>
      </c>
      <c r="L125" s="750" t="s">
        <v>1381</v>
      </c>
      <c r="M125" s="762" t="str">
        <f t="shared" si="15"/>
        <v xml:space="preserve">- </v>
      </c>
      <c r="N125" s="779"/>
    </row>
    <row r="126" spans="1:14">
      <c r="A126" s="1536">
        <f t="shared" si="7"/>
        <v>126</v>
      </c>
    </row>
    <row r="127" spans="1:14" ht="18.75">
      <c r="A127" s="1536">
        <f t="shared" si="7"/>
        <v>127</v>
      </c>
      <c r="D127" s="1073">
        <f>D112+1</f>
        <v>6</v>
      </c>
      <c r="E127" s="687" t="s">
        <v>511</v>
      </c>
    </row>
    <row r="128" spans="1:14">
      <c r="A128" s="1536">
        <f t="shared" si="7"/>
        <v>128</v>
      </c>
    </row>
    <row r="129" spans="1:19" ht="14.25">
      <c r="A129" s="1536">
        <f t="shared" si="7"/>
        <v>129</v>
      </c>
      <c r="E129" s="741" t="s">
        <v>512</v>
      </c>
      <c r="S129" s="291" t="s">
        <v>498</v>
      </c>
    </row>
    <row r="130" spans="1:19">
      <c r="A130" s="1536">
        <f t="shared" si="7"/>
        <v>130</v>
      </c>
      <c r="H130" s="615">
        <v>201803</v>
      </c>
      <c r="I130" s="505"/>
      <c r="J130" s="615">
        <v>201903</v>
      </c>
      <c r="K130" s="505"/>
      <c r="L130" s="615">
        <v>202003</v>
      </c>
      <c r="M130" s="505"/>
      <c r="N130" s="615">
        <v>202103</v>
      </c>
      <c r="O130" s="505"/>
      <c r="P130" s="1189">
        <v>202203</v>
      </c>
      <c r="Q130" s="1202"/>
      <c r="R130" s="1204"/>
      <c r="S130" s="1204"/>
    </row>
    <row r="131" spans="1:19">
      <c r="A131" s="1536">
        <f t="shared" ref="A131:A194" si="18">A130+1</f>
        <v>131</v>
      </c>
      <c r="H131" s="780" t="s">
        <v>1427</v>
      </c>
      <c r="I131" s="780"/>
      <c r="J131" s="780" t="s">
        <v>1417</v>
      </c>
      <c r="K131" s="780"/>
      <c r="L131" s="780" t="s">
        <v>1418</v>
      </c>
      <c r="M131" s="780"/>
      <c r="N131" s="780" t="s">
        <v>1415</v>
      </c>
      <c r="O131" s="780"/>
      <c r="P131" s="1203" t="s">
        <v>1412</v>
      </c>
      <c r="Q131" s="1203"/>
      <c r="R131" s="1205" t="s">
        <v>513</v>
      </c>
      <c r="S131" s="1205"/>
    </row>
    <row r="132" spans="1:19">
      <c r="A132" s="1536">
        <f t="shared" si="18"/>
        <v>132</v>
      </c>
      <c r="H132" s="573" t="s">
        <v>514</v>
      </c>
      <c r="I132" s="509" t="s">
        <v>515</v>
      </c>
      <c r="J132" s="573" t="s">
        <v>514</v>
      </c>
      <c r="K132" s="509" t="s">
        <v>515</v>
      </c>
      <c r="L132" s="573" t="s">
        <v>514</v>
      </c>
      <c r="M132" s="509" t="s">
        <v>515</v>
      </c>
      <c r="N132" s="573" t="s">
        <v>514</v>
      </c>
      <c r="O132" s="509" t="s">
        <v>515</v>
      </c>
      <c r="P132" s="1116" t="s">
        <v>514</v>
      </c>
      <c r="Q132" s="1150" t="s">
        <v>515</v>
      </c>
      <c r="R132" s="1192" t="s">
        <v>514</v>
      </c>
      <c r="S132" s="1192" t="s">
        <v>516</v>
      </c>
    </row>
    <row r="133" spans="1:19">
      <c r="A133" s="1536">
        <f t="shared" si="18"/>
        <v>133</v>
      </c>
      <c r="H133" s="1236" t="s">
        <v>79</v>
      </c>
      <c r="I133" s="2"/>
      <c r="J133" s="1236" t="s">
        <v>79</v>
      </c>
      <c r="K133" s="2"/>
      <c r="L133" s="1236" t="s">
        <v>79</v>
      </c>
      <c r="M133" s="2"/>
      <c r="N133" s="1236" t="s">
        <v>79</v>
      </c>
      <c r="O133" s="2"/>
      <c r="P133" s="1236" t="s">
        <v>79</v>
      </c>
      <c r="R133" s="467"/>
      <c r="S133" s="467"/>
    </row>
    <row r="134" spans="1:19">
      <c r="A134" s="1536">
        <f t="shared" si="18"/>
        <v>134</v>
      </c>
      <c r="E134" s="781" t="s">
        <v>363</v>
      </c>
      <c r="F134" s="457"/>
      <c r="G134" s="457"/>
      <c r="H134" s="65">
        <v>698300</v>
      </c>
      <c r="I134" s="180">
        <v>7.11</v>
      </c>
      <c r="J134" s="65">
        <v>693300</v>
      </c>
      <c r="K134" s="180">
        <v>6.84</v>
      </c>
      <c r="L134" s="65">
        <v>685200</v>
      </c>
      <c r="M134" s="180">
        <v>6.45</v>
      </c>
      <c r="N134" s="65">
        <v>740300</v>
      </c>
      <c r="O134" s="180">
        <v>6.61</v>
      </c>
      <c r="P134" s="782">
        <v>726800</v>
      </c>
      <c r="Q134" s="783">
        <v>6.22</v>
      </c>
      <c r="R134" s="690">
        <f t="shared" ref="R134:S160" si="19">IF(SUM(P134)-SUM(N134)=0,"- ",SUM(P134)-SUM(N134))</f>
        <v>-13500</v>
      </c>
      <c r="S134" s="756">
        <f t="shared" si="19"/>
        <v>-0.39000000000000057</v>
      </c>
    </row>
    <row r="135" spans="1:19">
      <c r="A135" s="1536">
        <f t="shared" si="18"/>
        <v>135</v>
      </c>
      <c r="E135" s="559" t="s">
        <v>364</v>
      </c>
      <c r="F135" s="459"/>
      <c r="G135" s="459"/>
      <c r="H135" s="67">
        <v>11400</v>
      </c>
      <c r="I135" s="132">
        <v>0.12</v>
      </c>
      <c r="J135" s="67">
        <v>14100</v>
      </c>
      <c r="K135" s="132">
        <v>0.14000000000000001</v>
      </c>
      <c r="L135" s="67">
        <v>16300</v>
      </c>
      <c r="M135" s="132">
        <v>0.15</v>
      </c>
      <c r="N135" s="67">
        <v>17100</v>
      </c>
      <c r="O135" s="132">
        <v>0.15</v>
      </c>
      <c r="P135" s="707">
        <v>18500</v>
      </c>
      <c r="Q135" s="784">
        <v>0.16</v>
      </c>
      <c r="R135" s="692">
        <f t="shared" si="19"/>
        <v>1400</v>
      </c>
      <c r="S135" s="759">
        <f t="shared" si="19"/>
        <v>1.0000000000000009E-2</v>
      </c>
    </row>
    <row r="136" spans="1:19">
      <c r="A136" s="1536">
        <f t="shared" si="18"/>
        <v>136</v>
      </c>
      <c r="E136" s="559" t="s">
        <v>365</v>
      </c>
      <c r="F136" s="459"/>
      <c r="G136" s="459"/>
      <c r="H136" s="67">
        <v>1100</v>
      </c>
      <c r="I136" s="132">
        <v>0.01</v>
      </c>
      <c r="J136" s="67">
        <v>1500</v>
      </c>
      <c r="K136" s="132">
        <v>0.01</v>
      </c>
      <c r="L136" s="67">
        <v>1400</v>
      </c>
      <c r="M136" s="132">
        <v>0.01</v>
      </c>
      <c r="N136" s="67">
        <v>1300</v>
      </c>
      <c r="O136" s="132">
        <v>0.01</v>
      </c>
      <c r="P136" s="707">
        <v>1200</v>
      </c>
      <c r="Q136" s="784">
        <v>0.01</v>
      </c>
      <c r="R136" s="692">
        <f t="shared" si="19"/>
        <v>-100</v>
      </c>
      <c r="S136" s="759" t="str">
        <f t="shared" si="19"/>
        <v xml:space="preserve">- </v>
      </c>
    </row>
    <row r="137" spans="1:19">
      <c r="A137" s="1536">
        <f t="shared" si="18"/>
        <v>137</v>
      </c>
      <c r="E137" s="559" t="s">
        <v>366</v>
      </c>
      <c r="F137" s="459"/>
      <c r="G137" s="459"/>
      <c r="H137" s="67">
        <v>18700</v>
      </c>
      <c r="I137" s="132">
        <v>0.19</v>
      </c>
      <c r="J137" s="67">
        <v>18400</v>
      </c>
      <c r="K137" s="132">
        <v>0.18</v>
      </c>
      <c r="L137" s="67">
        <v>17300</v>
      </c>
      <c r="M137" s="132">
        <v>0.16</v>
      </c>
      <c r="N137" s="67">
        <v>17000</v>
      </c>
      <c r="O137" s="132">
        <v>0.15</v>
      </c>
      <c r="P137" s="707">
        <v>15400</v>
      </c>
      <c r="Q137" s="784">
        <v>0.13</v>
      </c>
      <c r="R137" s="692">
        <f t="shared" si="19"/>
        <v>-1600</v>
      </c>
      <c r="S137" s="759">
        <f t="shared" si="19"/>
        <v>-1.999999999999999E-2</v>
      </c>
    </row>
    <row r="138" spans="1:19">
      <c r="A138" s="1536">
        <f t="shared" si="18"/>
        <v>138</v>
      </c>
      <c r="E138" s="559" t="s">
        <v>367</v>
      </c>
      <c r="F138" s="459"/>
      <c r="G138" s="459"/>
      <c r="H138" s="67">
        <v>314100</v>
      </c>
      <c r="I138" s="132">
        <v>3.2</v>
      </c>
      <c r="J138" s="67">
        <v>324400</v>
      </c>
      <c r="K138" s="132">
        <v>3.2</v>
      </c>
      <c r="L138" s="67">
        <v>338800</v>
      </c>
      <c r="M138" s="132">
        <v>3.19</v>
      </c>
      <c r="N138" s="67">
        <v>388000</v>
      </c>
      <c r="O138" s="132">
        <v>3.46</v>
      </c>
      <c r="P138" s="707">
        <v>419000</v>
      </c>
      <c r="Q138" s="784">
        <v>3.58</v>
      </c>
      <c r="R138" s="692">
        <f t="shared" si="19"/>
        <v>31000</v>
      </c>
      <c r="S138" s="759">
        <f t="shared" si="19"/>
        <v>0.12000000000000011</v>
      </c>
    </row>
    <row r="139" spans="1:19">
      <c r="A139" s="1536">
        <f t="shared" si="18"/>
        <v>139</v>
      </c>
      <c r="E139" s="559" t="s">
        <v>368</v>
      </c>
      <c r="F139" s="459"/>
      <c r="G139" s="459"/>
      <c r="H139" s="67">
        <v>67000</v>
      </c>
      <c r="I139" s="132">
        <v>0.68</v>
      </c>
      <c r="J139" s="67">
        <v>78000</v>
      </c>
      <c r="K139" s="132">
        <v>0.77</v>
      </c>
      <c r="L139" s="67">
        <v>87100</v>
      </c>
      <c r="M139" s="132">
        <v>0.82</v>
      </c>
      <c r="N139" s="67">
        <v>132100</v>
      </c>
      <c r="O139" s="132">
        <v>1.18</v>
      </c>
      <c r="P139" s="707">
        <v>174700</v>
      </c>
      <c r="Q139" s="784">
        <v>1.49</v>
      </c>
      <c r="R139" s="692">
        <f t="shared" si="19"/>
        <v>42600</v>
      </c>
      <c r="S139" s="759">
        <f t="shared" si="19"/>
        <v>0.31000000000000005</v>
      </c>
    </row>
    <row r="140" spans="1:19">
      <c r="A140" s="1536">
        <f t="shared" si="18"/>
        <v>140</v>
      </c>
      <c r="E140" s="559" t="s">
        <v>369</v>
      </c>
      <c r="F140" s="459"/>
      <c r="G140" s="459"/>
      <c r="H140" s="67">
        <v>71900</v>
      </c>
      <c r="I140" s="132">
        <v>0.73</v>
      </c>
      <c r="J140" s="67">
        <v>64000</v>
      </c>
      <c r="K140" s="132">
        <v>0.63</v>
      </c>
      <c r="L140" s="67">
        <v>48300</v>
      </c>
      <c r="M140" s="132">
        <v>0.45</v>
      </c>
      <c r="N140" s="67">
        <v>48200</v>
      </c>
      <c r="O140" s="132">
        <v>0.43</v>
      </c>
      <c r="P140" s="707">
        <v>47200</v>
      </c>
      <c r="Q140" s="784">
        <v>0.4</v>
      </c>
      <c r="R140" s="692">
        <f t="shared" si="19"/>
        <v>-1000</v>
      </c>
      <c r="S140" s="759">
        <f t="shared" si="19"/>
        <v>-2.9999999999999971E-2</v>
      </c>
    </row>
    <row r="141" spans="1:19">
      <c r="A141" s="1536">
        <f t="shared" si="18"/>
        <v>141</v>
      </c>
      <c r="E141" s="559" t="s">
        <v>370</v>
      </c>
      <c r="F141" s="459"/>
      <c r="G141" s="459"/>
      <c r="H141" s="67">
        <v>244100</v>
      </c>
      <c r="I141" s="132">
        <v>2.4900000000000002</v>
      </c>
      <c r="J141" s="67">
        <v>257500</v>
      </c>
      <c r="K141" s="132">
        <v>2.54</v>
      </c>
      <c r="L141" s="67">
        <v>258600</v>
      </c>
      <c r="M141" s="132">
        <v>2.44</v>
      </c>
      <c r="N141" s="67">
        <v>312000</v>
      </c>
      <c r="O141" s="132">
        <v>2.78</v>
      </c>
      <c r="P141" s="707">
        <v>323700</v>
      </c>
      <c r="Q141" s="784">
        <v>2.77</v>
      </c>
      <c r="R141" s="692">
        <f t="shared" si="19"/>
        <v>11700</v>
      </c>
      <c r="S141" s="759">
        <f t="shared" si="19"/>
        <v>-9.9999999999997868E-3</v>
      </c>
    </row>
    <row r="142" spans="1:19">
      <c r="A142" s="1536">
        <f t="shared" si="18"/>
        <v>142</v>
      </c>
      <c r="E142" s="559" t="s">
        <v>371</v>
      </c>
      <c r="F142" s="459"/>
      <c r="G142" s="459"/>
      <c r="H142" s="67">
        <v>748900</v>
      </c>
      <c r="I142" s="132">
        <v>7.63</v>
      </c>
      <c r="J142" s="67">
        <v>734800</v>
      </c>
      <c r="K142" s="132">
        <v>7.25</v>
      </c>
      <c r="L142" s="67">
        <v>759200</v>
      </c>
      <c r="M142" s="132">
        <v>7.15</v>
      </c>
      <c r="N142" s="67">
        <v>799800</v>
      </c>
      <c r="O142" s="132">
        <v>7.14</v>
      </c>
      <c r="P142" s="707">
        <v>837800</v>
      </c>
      <c r="Q142" s="784">
        <v>7.17</v>
      </c>
      <c r="R142" s="692">
        <f t="shared" si="19"/>
        <v>38000</v>
      </c>
      <c r="S142" s="759">
        <f t="shared" si="19"/>
        <v>3.0000000000000249E-2</v>
      </c>
    </row>
    <row r="143" spans="1:19">
      <c r="A143" s="1536">
        <f t="shared" si="18"/>
        <v>143</v>
      </c>
      <c r="E143" s="559" t="s">
        <v>372</v>
      </c>
      <c r="F143" s="459"/>
      <c r="G143" s="459"/>
      <c r="H143" s="67">
        <v>377000</v>
      </c>
      <c r="I143" s="132">
        <v>3.84</v>
      </c>
      <c r="J143" s="67">
        <v>405500</v>
      </c>
      <c r="K143" s="132">
        <v>4</v>
      </c>
      <c r="L143" s="67">
        <v>379500</v>
      </c>
      <c r="M143" s="132">
        <v>3.57</v>
      </c>
      <c r="N143" s="67">
        <v>430100</v>
      </c>
      <c r="O143" s="132">
        <v>3.84</v>
      </c>
      <c r="P143" s="707">
        <v>455000</v>
      </c>
      <c r="Q143" s="784">
        <v>3.89</v>
      </c>
      <c r="R143" s="692">
        <f t="shared" si="19"/>
        <v>24900</v>
      </c>
      <c r="S143" s="759">
        <f t="shared" si="19"/>
        <v>5.0000000000000266E-2</v>
      </c>
    </row>
    <row r="144" spans="1:19">
      <c r="A144" s="1536">
        <f t="shared" si="18"/>
        <v>144</v>
      </c>
      <c r="E144" s="559" t="s">
        <v>373</v>
      </c>
      <c r="F144" s="459"/>
      <c r="G144" s="459"/>
      <c r="H144" s="67">
        <v>2714100</v>
      </c>
      <c r="I144" s="132">
        <v>27.65</v>
      </c>
      <c r="J144" s="67">
        <v>2811500</v>
      </c>
      <c r="K144" s="132">
        <v>27.74</v>
      </c>
      <c r="L144" s="67">
        <v>2967000</v>
      </c>
      <c r="M144" s="132">
        <v>27.95</v>
      </c>
      <c r="N144" s="67">
        <v>3073200</v>
      </c>
      <c r="O144" s="132">
        <v>27.42</v>
      </c>
      <c r="P144" s="707">
        <v>3205300</v>
      </c>
      <c r="Q144" s="784">
        <v>27.42</v>
      </c>
      <c r="R144" s="692">
        <f t="shared" si="19"/>
        <v>132100</v>
      </c>
      <c r="S144" s="759" t="str">
        <f t="shared" si="19"/>
        <v xml:space="preserve">- </v>
      </c>
    </row>
    <row r="145" spans="1:19">
      <c r="A145" s="1536">
        <f t="shared" si="18"/>
        <v>145</v>
      </c>
      <c r="E145" s="693" t="s">
        <v>374</v>
      </c>
      <c r="F145" s="459"/>
      <c r="G145" s="459"/>
      <c r="H145" s="67" t="s">
        <v>1381</v>
      </c>
      <c r="I145" s="132" t="s">
        <v>1381</v>
      </c>
      <c r="J145" s="67" t="s">
        <v>1381</v>
      </c>
      <c r="K145" s="132" t="s">
        <v>1381</v>
      </c>
      <c r="L145" s="67" t="s">
        <v>1381</v>
      </c>
      <c r="M145" s="132" t="s">
        <v>1381</v>
      </c>
      <c r="N145" s="67" t="s">
        <v>1381</v>
      </c>
      <c r="O145" s="132" t="s">
        <v>1381</v>
      </c>
      <c r="P145" s="707" t="s">
        <v>1381</v>
      </c>
      <c r="Q145" s="784" t="s">
        <v>1381</v>
      </c>
      <c r="R145" s="692" t="str">
        <f t="shared" si="19"/>
        <v xml:space="preserve">- </v>
      </c>
      <c r="S145" s="759" t="str">
        <f t="shared" si="19"/>
        <v xml:space="preserve">- </v>
      </c>
    </row>
    <row r="146" spans="1:19">
      <c r="A146" s="1536">
        <f t="shared" si="18"/>
        <v>146</v>
      </c>
      <c r="E146" s="693" t="s">
        <v>375</v>
      </c>
      <c r="F146" s="459"/>
      <c r="G146" s="459"/>
      <c r="H146" s="67" t="s">
        <v>1381</v>
      </c>
      <c r="I146" s="132" t="s">
        <v>1381</v>
      </c>
      <c r="J146" s="67" t="s">
        <v>1381</v>
      </c>
      <c r="K146" s="132" t="s">
        <v>1381</v>
      </c>
      <c r="L146" s="67" t="s">
        <v>1381</v>
      </c>
      <c r="M146" s="132" t="s">
        <v>1381</v>
      </c>
      <c r="N146" s="67" t="s">
        <v>1381</v>
      </c>
      <c r="O146" s="132" t="s">
        <v>1381</v>
      </c>
      <c r="P146" s="707" t="s">
        <v>1381</v>
      </c>
      <c r="Q146" s="784" t="s">
        <v>1381</v>
      </c>
      <c r="R146" s="692" t="str">
        <f t="shared" si="19"/>
        <v xml:space="preserve">- </v>
      </c>
      <c r="S146" s="759" t="str">
        <f t="shared" si="19"/>
        <v xml:space="preserve">- </v>
      </c>
    </row>
    <row r="147" spans="1:19">
      <c r="A147" s="1536">
        <f t="shared" si="18"/>
        <v>147</v>
      </c>
      <c r="E147" s="693" t="s">
        <v>376</v>
      </c>
      <c r="F147" s="459"/>
      <c r="G147" s="459"/>
      <c r="H147" s="67" t="s">
        <v>1381</v>
      </c>
      <c r="I147" s="132" t="s">
        <v>1381</v>
      </c>
      <c r="J147" s="67" t="s">
        <v>1381</v>
      </c>
      <c r="K147" s="132" t="s">
        <v>1381</v>
      </c>
      <c r="L147" s="67" t="s">
        <v>1381</v>
      </c>
      <c r="M147" s="132" t="s">
        <v>1381</v>
      </c>
      <c r="N147" s="67" t="s">
        <v>1381</v>
      </c>
      <c r="O147" s="132" t="s">
        <v>1381</v>
      </c>
      <c r="P147" s="707" t="s">
        <v>1381</v>
      </c>
      <c r="Q147" s="784" t="s">
        <v>1381</v>
      </c>
      <c r="R147" s="692" t="str">
        <f t="shared" si="19"/>
        <v xml:space="preserve">- </v>
      </c>
      <c r="S147" s="759" t="str">
        <f t="shared" si="19"/>
        <v xml:space="preserve">- </v>
      </c>
    </row>
    <row r="148" spans="1:19">
      <c r="A148" s="1536">
        <f t="shared" si="18"/>
        <v>148</v>
      </c>
      <c r="E148" s="693" t="s">
        <v>377</v>
      </c>
      <c r="F148" s="459"/>
      <c r="G148" s="459"/>
      <c r="H148" s="67" t="s">
        <v>1381</v>
      </c>
      <c r="I148" s="132" t="s">
        <v>1381</v>
      </c>
      <c r="J148" s="67" t="s">
        <v>1381</v>
      </c>
      <c r="K148" s="132" t="s">
        <v>1381</v>
      </c>
      <c r="L148" s="67" t="s">
        <v>1381</v>
      </c>
      <c r="M148" s="132" t="s">
        <v>1381</v>
      </c>
      <c r="N148" s="67" t="s">
        <v>1381</v>
      </c>
      <c r="O148" s="132" t="s">
        <v>1381</v>
      </c>
      <c r="P148" s="707" t="s">
        <v>1381</v>
      </c>
      <c r="Q148" s="784" t="s">
        <v>1381</v>
      </c>
      <c r="R148" s="692" t="str">
        <f t="shared" si="19"/>
        <v xml:space="preserve">- </v>
      </c>
      <c r="S148" s="759" t="str">
        <f t="shared" si="19"/>
        <v xml:space="preserve">- </v>
      </c>
    </row>
    <row r="149" spans="1:19">
      <c r="A149" s="1536">
        <f t="shared" si="18"/>
        <v>149</v>
      </c>
      <c r="E149" s="693" t="s">
        <v>378</v>
      </c>
      <c r="F149" s="459"/>
      <c r="G149" s="459"/>
      <c r="H149" s="67" t="s">
        <v>1381</v>
      </c>
      <c r="I149" s="132" t="s">
        <v>1381</v>
      </c>
      <c r="J149" s="67" t="s">
        <v>1381</v>
      </c>
      <c r="K149" s="132" t="s">
        <v>1381</v>
      </c>
      <c r="L149" s="67" t="s">
        <v>1381</v>
      </c>
      <c r="M149" s="132" t="s">
        <v>1381</v>
      </c>
      <c r="N149" s="67" t="s">
        <v>1381</v>
      </c>
      <c r="O149" s="132" t="s">
        <v>1381</v>
      </c>
      <c r="P149" s="707" t="s">
        <v>1381</v>
      </c>
      <c r="Q149" s="784" t="s">
        <v>1381</v>
      </c>
      <c r="R149" s="692" t="str">
        <f t="shared" si="19"/>
        <v xml:space="preserve">- </v>
      </c>
      <c r="S149" s="759" t="str">
        <f t="shared" si="19"/>
        <v xml:space="preserve">- </v>
      </c>
    </row>
    <row r="150" spans="1:19">
      <c r="A150" s="1536">
        <f t="shared" si="18"/>
        <v>150</v>
      </c>
      <c r="E150" s="693" t="s">
        <v>379</v>
      </c>
      <c r="F150" s="459"/>
      <c r="G150" s="459"/>
      <c r="H150" s="67" t="s">
        <v>1381</v>
      </c>
      <c r="I150" s="132" t="s">
        <v>1381</v>
      </c>
      <c r="J150" s="67" t="s">
        <v>1381</v>
      </c>
      <c r="K150" s="132" t="s">
        <v>1381</v>
      </c>
      <c r="L150" s="67" t="s">
        <v>1381</v>
      </c>
      <c r="M150" s="132" t="s">
        <v>1381</v>
      </c>
      <c r="N150" s="67" t="s">
        <v>1381</v>
      </c>
      <c r="O150" s="132" t="s">
        <v>1381</v>
      </c>
      <c r="P150" s="707" t="s">
        <v>1381</v>
      </c>
      <c r="Q150" s="784" t="s">
        <v>1381</v>
      </c>
      <c r="R150" s="692" t="str">
        <f t="shared" si="19"/>
        <v xml:space="preserve">- </v>
      </c>
      <c r="S150" s="759" t="str">
        <f t="shared" si="19"/>
        <v xml:space="preserve">- </v>
      </c>
    </row>
    <row r="151" spans="1:19">
      <c r="A151" s="1536">
        <f t="shared" si="18"/>
        <v>151</v>
      </c>
      <c r="E151" s="559" t="s">
        <v>380</v>
      </c>
      <c r="F151" s="459"/>
      <c r="G151" s="459"/>
      <c r="H151" s="67">
        <v>561200</v>
      </c>
      <c r="I151" s="132">
        <v>5.72</v>
      </c>
      <c r="J151" s="67">
        <v>599200</v>
      </c>
      <c r="K151" s="132">
        <v>5.91</v>
      </c>
      <c r="L151" s="67">
        <v>629800</v>
      </c>
      <c r="M151" s="132">
        <v>5.93</v>
      </c>
      <c r="N151" s="67">
        <v>705000</v>
      </c>
      <c r="O151" s="132">
        <v>6.29</v>
      </c>
      <c r="P151" s="707">
        <v>738600</v>
      </c>
      <c r="Q151" s="784">
        <v>6.32</v>
      </c>
      <c r="R151" s="692">
        <f t="shared" si="19"/>
        <v>33600</v>
      </c>
      <c r="S151" s="759">
        <f t="shared" si="19"/>
        <v>3.0000000000000249E-2</v>
      </c>
    </row>
    <row r="152" spans="1:19">
      <c r="A152" s="1536">
        <f t="shared" si="18"/>
        <v>152</v>
      </c>
      <c r="E152" s="559" t="s">
        <v>381</v>
      </c>
      <c r="F152" s="459"/>
      <c r="G152" s="459"/>
      <c r="H152" s="67">
        <v>204500</v>
      </c>
      <c r="I152" s="132">
        <v>2.08</v>
      </c>
      <c r="J152" s="67">
        <v>199800</v>
      </c>
      <c r="K152" s="132">
        <v>1.97</v>
      </c>
      <c r="L152" s="67">
        <v>394400</v>
      </c>
      <c r="M152" s="132">
        <v>3.71</v>
      </c>
      <c r="N152" s="67">
        <v>398900</v>
      </c>
      <c r="O152" s="132">
        <v>3.56</v>
      </c>
      <c r="P152" s="707">
        <v>464100</v>
      </c>
      <c r="Q152" s="784">
        <v>3.97</v>
      </c>
      <c r="R152" s="692">
        <f t="shared" si="19"/>
        <v>65200</v>
      </c>
      <c r="S152" s="759">
        <f t="shared" si="19"/>
        <v>0.41000000000000014</v>
      </c>
    </row>
    <row r="153" spans="1:19">
      <c r="A153" s="1536">
        <f t="shared" si="18"/>
        <v>153</v>
      </c>
      <c r="E153" s="559" t="s">
        <v>64</v>
      </c>
      <c r="F153" s="459"/>
      <c r="G153" s="459"/>
      <c r="H153" s="67">
        <v>3572800</v>
      </c>
      <c r="I153" s="132">
        <v>36.4</v>
      </c>
      <c r="J153" s="67">
        <v>3701300</v>
      </c>
      <c r="K153" s="132">
        <v>36.51</v>
      </c>
      <c r="L153" s="67">
        <v>3792800</v>
      </c>
      <c r="M153" s="132">
        <v>35.729999999999997</v>
      </c>
      <c r="N153" s="67">
        <v>3899000</v>
      </c>
      <c r="O153" s="132">
        <v>34.79</v>
      </c>
      <c r="P153" s="707">
        <v>3997900</v>
      </c>
      <c r="Q153" s="784">
        <v>34.200000000000003</v>
      </c>
      <c r="R153" s="692">
        <f t="shared" si="19"/>
        <v>98900</v>
      </c>
      <c r="S153" s="759">
        <f t="shared" si="19"/>
        <v>-0.58999999999999631</v>
      </c>
    </row>
    <row r="154" spans="1:19">
      <c r="A154" s="1536">
        <f t="shared" si="18"/>
        <v>154</v>
      </c>
      <c r="E154" s="785" t="s">
        <v>382</v>
      </c>
      <c r="F154" s="459"/>
      <c r="G154" s="459"/>
      <c r="H154" s="67">
        <v>9606100</v>
      </c>
      <c r="I154" s="132">
        <v>97.86</v>
      </c>
      <c r="J154" s="67">
        <v>9903900</v>
      </c>
      <c r="K154" s="132">
        <v>97.7</v>
      </c>
      <c r="L154" s="67">
        <v>10376200</v>
      </c>
      <c r="M154" s="132">
        <v>97.74</v>
      </c>
      <c r="N154" s="67">
        <v>10962600</v>
      </c>
      <c r="O154" s="132">
        <v>97.82</v>
      </c>
      <c r="P154" s="707">
        <v>11425900</v>
      </c>
      <c r="Q154" s="784">
        <v>97.73</v>
      </c>
      <c r="R154" s="692">
        <f t="shared" si="19"/>
        <v>463300</v>
      </c>
      <c r="S154" s="759">
        <f t="shared" si="19"/>
        <v>-8.99999999999892E-2</v>
      </c>
    </row>
    <row r="155" spans="1:19">
      <c r="A155" s="1536">
        <f t="shared" si="18"/>
        <v>155</v>
      </c>
      <c r="E155" s="559" t="s">
        <v>383</v>
      </c>
      <c r="F155" s="459"/>
      <c r="G155" s="459"/>
      <c r="H155" s="67" t="s">
        <v>1381</v>
      </c>
      <c r="I155" s="132" t="s">
        <v>1381</v>
      </c>
      <c r="J155" s="67" t="s">
        <v>1381</v>
      </c>
      <c r="K155" s="132" t="s">
        <v>1381</v>
      </c>
      <c r="L155" s="67" t="s">
        <v>1381</v>
      </c>
      <c r="M155" s="132" t="s">
        <v>1381</v>
      </c>
      <c r="N155" s="67" t="s">
        <v>1381</v>
      </c>
      <c r="O155" s="132" t="s">
        <v>1381</v>
      </c>
      <c r="P155" s="707" t="s">
        <v>1381</v>
      </c>
      <c r="Q155" s="784" t="s">
        <v>1381</v>
      </c>
      <c r="R155" s="692" t="str">
        <f t="shared" si="19"/>
        <v xml:space="preserve">- </v>
      </c>
      <c r="S155" s="759" t="str">
        <f t="shared" si="19"/>
        <v xml:space="preserve">- </v>
      </c>
    </row>
    <row r="156" spans="1:19">
      <c r="A156" s="1536">
        <f t="shared" si="18"/>
        <v>156</v>
      </c>
      <c r="E156" s="559" t="s">
        <v>308</v>
      </c>
      <c r="F156" s="459"/>
      <c r="G156" s="459"/>
      <c r="H156" s="67" t="s">
        <v>1381</v>
      </c>
      <c r="I156" s="132" t="s">
        <v>1381</v>
      </c>
      <c r="J156" s="67" t="s">
        <v>1381</v>
      </c>
      <c r="K156" s="132" t="s">
        <v>1381</v>
      </c>
      <c r="L156" s="67" t="s">
        <v>1381</v>
      </c>
      <c r="M156" s="132" t="s">
        <v>1381</v>
      </c>
      <c r="N156" s="67" t="s">
        <v>1381</v>
      </c>
      <c r="O156" s="132" t="s">
        <v>1381</v>
      </c>
      <c r="P156" s="707" t="s">
        <v>1381</v>
      </c>
      <c r="Q156" s="784" t="s">
        <v>1381</v>
      </c>
      <c r="R156" s="692" t="str">
        <f t="shared" si="19"/>
        <v xml:space="preserve">- </v>
      </c>
      <c r="S156" s="759" t="str">
        <f t="shared" si="19"/>
        <v xml:space="preserve">- </v>
      </c>
    </row>
    <row r="157" spans="1:19">
      <c r="A157" s="1536">
        <f t="shared" si="18"/>
        <v>157</v>
      </c>
      <c r="E157" s="559" t="s">
        <v>384</v>
      </c>
      <c r="F157" s="459"/>
      <c r="G157" s="459"/>
      <c r="H157" s="67" t="s">
        <v>1381</v>
      </c>
      <c r="I157" s="132" t="s">
        <v>1381</v>
      </c>
      <c r="J157" s="67" t="s">
        <v>1381</v>
      </c>
      <c r="K157" s="132" t="s">
        <v>1381</v>
      </c>
      <c r="L157" s="67" t="s">
        <v>1381</v>
      </c>
      <c r="M157" s="132" t="s">
        <v>1381</v>
      </c>
      <c r="N157" s="67" t="s">
        <v>1381</v>
      </c>
      <c r="O157" s="132" t="s">
        <v>1381</v>
      </c>
      <c r="P157" s="707" t="s">
        <v>1381</v>
      </c>
      <c r="Q157" s="784" t="s">
        <v>1381</v>
      </c>
      <c r="R157" s="692" t="str">
        <f t="shared" si="19"/>
        <v xml:space="preserve">- </v>
      </c>
      <c r="S157" s="759" t="str">
        <f t="shared" si="19"/>
        <v xml:space="preserve">- </v>
      </c>
    </row>
    <row r="158" spans="1:19">
      <c r="A158" s="1536">
        <f t="shared" si="18"/>
        <v>158</v>
      </c>
      <c r="E158" s="559" t="s">
        <v>64</v>
      </c>
      <c r="F158" s="459"/>
      <c r="G158" s="459"/>
      <c r="H158" s="67">
        <v>209965</v>
      </c>
      <c r="I158" s="132">
        <v>2.14</v>
      </c>
      <c r="J158" s="67">
        <v>232975</v>
      </c>
      <c r="K158" s="132">
        <v>2.2999999999999998</v>
      </c>
      <c r="L158" s="67">
        <v>240325</v>
      </c>
      <c r="M158" s="132">
        <v>2.2599999999999998</v>
      </c>
      <c r="N158" s="67">
        <v>243849</v>
      </c>
      <c r="O158" s="132">
        <v>2.1800000000000002</v>
      </c>
      <c r="P158" s="707">
        <v>265442</v>
      </c>
      <c r="Q158" s="784">
        <v>2.27</v>
      </c>
      <c r="R158" s="692">
        <f t="shared" si="19"/>
        <v>21593</v>
      </c>
      <c r="S158" s="759">
        <f t="shared" si="19"/>
        <v>8.9999999999999858E-2</v>
      </c>
    </row>
    <row r="159" spans="1:19">
      <c r="A159" s="1536">
        <f t="shared" si="18"/>
        <v>159</v>
      </c>
      <c r="E159" s="785" t="s">
        <v>385</v>
      </c>
      <c r="F159" s="459"/>
      <c r="G159" s="459"/>
      <c r="H159" s="67">
        <v>209965</v>
      </c>
      <c r="I159" s="132">
        <v>2.14</v>
      </c>
      <c r="J159" s="67">
        <v>232975</v>
      </c>
      <c r="K159" s="132">
        <v>2.2999999999999998</v>
      </c>
      <c r="L159" s="67">
        <v>240325</v>
      </c>
      <c r="M159" s="132">
        <v>2.2599999999999998</v>
      </c>
      <c r="N159" s="67">
        <v>243849</v>
      </c>
      <c r="O159" s="132">
        <v>2.1800000000000002</v>
      </c>
      <c r="P159" s="707">
        <v>265442</v>
      </c>
      <c r="Q159" s="784">
        <v>2.27</v>
      </c>
      <c r="R159" s="692">
        <f t="shared" si="19"/>
        <v>21593</v>
      </c>
      <c r="S159" s="759">
        <f t="shared" si="19"/>
        <v>8.9999999999999858E-2</v>
      </c>
    </row>
    <row r="160" spans="1:19">
      <c r="A160" s="1536">
        <f t="shared" si="18"/>
        <v>160</v>
      </c>
      <c r="E160" s="786" t="s">
        <v>386</v>
      </c>
      <c r="F160" s="461"/>
      <c r="G160" s="461"/>
      <c r="H160" s="69">
        <v>9816065</v>
      </c>
      <c r="I160" s="184">
        <v>100</v>
      </c>
      <c r="J160" s="69">
        <v>10136875</v>
      </c>
      <c r="K160" s="184">
        <v>100</v>
      </c>
      <c r="L160" s="69">
        <v>10616525</v>
      </c>
      <c r="M160" s="184">
        <v>100</v>
      </c>
      <c r="N160" s="69">
        <v>11206449</v>
      </c>
      <c r="O160" s="184">
        <v>100</v>
      </c>
      <c r="P160" s="787">
        <v>11691342</v>
      </c>
      <c r="Q160" s="788">
        <v>100</v>
      </c>
      <c r="R160" s="713">
        <f t="shared" si="19"/>
        <v>484893</v>
      </c>
      <c r="S160" s="762" t="str">
        <f t="shared" si="19"/>
        <v xml:space="preserve">- </v>
      </c>
    </row>
    <row r="161" spans="1:19">
      <c r="A161" s="1536">
        <f t="shared" si="18"/>
        <v>161</v>
      </c>
    </row>
    <row r="162" spans="1:19" ht="14.25">
      <c r="A162" s="1536">
        <f t="shared" si="18"/>
        <v>162</v>
      </c>
      <c r="E162" s="741" t="s">
        <v>517</v>
      </c>
    </row>
    <row r="163" spans="1:19">
      <c r="A163" s="1536">
        <f t="shared" si="18"/>
        <v>163</v>
      </c>
      <c r="S163" s="291" t="s">
        <v>498</v>
      </c>
    </row>
    <row r="164" spans="1:19">
      <c r="A164" s="1536">
        <f t="shared" si="18"/>
        <v>164</v>
      </c>
      <c r="H164" s="615">
        <v>201803</v>
      </c>
      <c r="I164" s="505"/>
      <c r="J164" s="615">
        <v>201903</v>
      </c>
      <c r="K164" s="505"/>
      <c r="L164" s="615">
        <v>202003</v>
      </c>
      <c r="M164" s="505"/>
      <c r="N164" s="615">
        <v>202103</v>
      </c>
      <c r="O164" s="505"/>
      <c r="P164" s="1189">
        <v>202203</v>
      </c>
      <c r="Q164" s="1202"/>
      <c r="R164" s="1204"/>
      <c r="S164" s="1204"/>
    </row>
    <row r="165" spans="1:19">
      <c r="A165" s="1536">
        <f t="shared" si="18"/>
        <v>165</v>
      </c>
      <c r="H165" s="780" t="s">
        <v>1427</v>
      </c>
      <c r="I165" s="780"/>
      <c r="J165" s="780" t="s">
        <v>1417</v>
      </c>
      <c r="K165" s="780"/>
      <c r="L165" s="780" t="s">
        <v>1418</v>
      </c>
      <c r="M165" s="780"/>
      <c r="N165" s="780" t="s">
        <v>1415</v>
      </c>
      <c r="O165" s="780"/>
      <c r="P165" s="1203" t="s">
        <v>1412</v>
      </c>
      <c r="Q165" s="1203"/>
      <c r="R165" s="1205" t="s">
        <v>513</v>
      </c>
      <c r="S165" s="1205"/>
    </row>
    <row r="166" spans="1:19">
      <c r="A166" s="1536">
        <f t="shared" si="18"/>
        <v>166</v>
      </c>
      <c r="H166" s="573" t="s">
        <v>518</v>
      </c>
      <c r="I166" s="509" t="s">
        <v>515</v>
      </c>
      <c r="J166" s="573" t="s">
        <v>514</v>
      </c>
      <c r="K166" s="509" t="s">
        <v>515</v>
      </c>
      <c r="L166" s="573" t="s">
        <v>514</v>
      </c>
      <c r="M166" s="509" t="s">
        <v>515</v>
      </c>
      <c r="N166" s="573" t="s">
        <v>514</v>
      </c>
      <c r="O166" s="509" t="s">
        <v>515</v>
      </c>
      <c r="P166" s="1116" t="s">
        <v>514</v>
      </c>
      <c r="Q166" s="1150" t="s">
        <v>515</v>
      </c>
      <c r="R166" s="1192" t="s">
        <v>514</v>
      </c>
      <c r="S166" s="1192" t="s">
        <v>516</v>
      </c>
    </row>
    <row r="167" spans="1:19">
      <c r="A167" s="1536">
        <f t="shared" si="18"/>
        <v>167</v>
      </c>
      <c r="H167" s="2" t="s">
        <v>79</v>
      </c>
      <c r="I167" s="2"/>
      <c r="J167" s="2" t="s">
        <v>79</v>
      </c>
      <c r="K167" s="2"/>
      <c r="L167" s="2" t="s">
        <v>79</v>
      </c>
      <c r="M167" s="2"/>
      <c r="N167" s="2" t="s">
        <v>79</v>
      </c>
      <c r="O167" s="2"/>
      <c r="P167" s="2" t="s">
        <v>79</v>
      </c>
    </row>
    <row r="168" spans="1:19">
      <c r="A168" s="1536">
        <f t="shared" si="18"/>
        <v>168</v>
      </c>
      <c r="E168" s="781" t="s">
        <v>363</v>
      </c>
      <c r="F168" s="457"/>
      <c r="G168" s="457"/>
      <c r="H168" s="86">
        <v>12000</v>
      </c>
      <c r="I168" s="789">
        <f t="shared" ref="I168:I194" si="20">IF(SUM(H168)=0,"- ",ROUND(H168/H$194*100,2))</f>
        <v>9.4700000000000006</v>
      </c>
      <c r="J168" s="86">
        <v>12300</v>
      </c>
      <c r="K168" s="789">
        <f t="shared" ref="K168:K194" si="21">IF(SUM(J168)=0,"- ",ROUND(J168/J$194*100,2))</f>
        <v>10.07</v>
      </c>
      <c r="L168" s="86">
        <v>13200</v>
      </c>
      <c r="M168" s="789">
        <f t="shared" ref="M168:M194" si="22">IF(SUM(L168)=0,"- ",ROUND(L168/L$194*100,2))</f>
        <v>11.23</v>
      </c>
      <c r="N168" s="86">
        <v>11900</v>
      </c>
      <c r="O168" s="789">
        <f t="shared" ref="O168:O194" si="23">IF(SUM(N168)=0,"- ",ROUND(N168/N$194*100,2))</f>
        <v>10.38</v>
      </c>
      <c r="P168" s="790">
        <v>10000</v>
      </c>
      <c r="Q168" s="791">
        <f t="shared" ref="Q168:Q194" si="24">IF(SUM(P168)=0,"- ",ROUND(P168/P$194*100,2))</f>
        <v>8.9</v>
      </c>
      <c r="R168" s="690">
        <f>IF(SUM(N168)=0,"- ",IF(SUM(P168)-SUM(N168)=0,"- ",SUM(P168)-SUM(N168)))</f>
        <v>-1900</v>
      </c>
      <c r="S168" s="756">
        <f>IF(SUM(O168)=0,"- ",IF(SUM(Q168)-SUM(O168)=0,"- ",SUM(Q168)-SUM(O168)))</f>
        <v>-1.4800000000000004</v>
      </c>
    </row>
    <row r="169" spans="1:19">
      <c r="A169" s="1536">
        <f t="shared" si="18"/>
        <v>169</v>
      </c>
      <c r="E169" s="559" t="s">
        <v>364</v>
      </c>
      <c r="F169" s="459"/>
      <c r="G169" s="459"/>
      <c r="H169" s="80">
        <v>200</v>
      </c>
      <c r="I169" s="415">
        <f t="shared" si="20"/>
        <v>0.16</v>
      </c>
      <c r="J169" s="80">
        <v>100</v>
      </c>
      <c r="K169" s="415">
        <f t="shared" si="21"/>
        <v>0.08</v>
      </c>
      <c r="L169" s="80">
        <v>200</v>
      </c>
      <c r="M169" s="415">
        <f t="shared" si="22"/>
        <v>0.17</v>
      </c>
      <c r="N169" s="80">
        <v>100</v>
      </c>
      <c r="O169" s="415">
        <f t="shared" si="23"/>
        <v>0.09</v>
      </c>
      <c r="P169" s="792">
        <v>100</v>
      </c>
      <c r="Q169" s="793">
        <f t="shared" si="24"/>
        <v>0.09</v>
      </c>
      <c r="R169" s="692" t="str">
        <f t="shared" ref="R169:S194" si="25">IF(SUM(N169)=0,"- ",IF(SUM(P169)-SUM(N169)=0,"- ",SUM(P169)-SUM(N169)))</f>
        <v xml:space="preserve">- </v>
      </c>
      <c r="S169" s="759" t="str">
        <f t="shared" si="25"/>
        <v xml:space="preserve">- </v>
      </c>
    </row>
    <row r="170" spans="1:19">
      <c r="A170" s="1536">
        <f t="shared" si="18"/>
        <v>170</v>
      </c>
      <c r="E170" s="559" t="s">
        <v>365</v>
      </c>
      <c r="F170" s="459"/>
      <c r="G170" s="459"/>
      <c r="H170" s="80">
        <v>0</v>
      </c>
      <c r="I170" s="415" t="str">
        <f t="shared" si="20"/>
        <v xml:space="preserve">- </v>
      </c>
      <c r="J170" s="80">
        <v>0</v>
      </c>
      <c r="K170" s="415" t="str">
        <f t="shared" si="21"/>
        <v xml:space="preserve">- </v>
      </c>
      <c r="L170" s="80">
        <v>0</v>
      </c>
      <c r="M170" s="415" t="str">
        <f t="shared" si="22"/>
        <v xml:space="preserve">- </v>
      </c>
      <c r="N170" s="80">
        <v>0</v>
      </c>
      <c r="O170" s="415" t="str">
        <f t="shared" si="23"/>
        <v xml:space="preserve">- </v>
      </c>
      <c r="P170" s="792">
        <v>0</v>
      </c>
      <c r="Q170" s="793" t="str">
        <f t="shared" si="24"/>
        <v xml:space="preserve">- </v>
      </c>
      <c r="R170" s="692" t="str">
        <f t="shared" si="25"/>
        <v xml:space="preserve">- </v>
      </c>
      <c r="S170" s="759" t="str">
        <f t="shared" si="25"/>
        <v xml:space="preserve">- </v>
      </c>
    </row>
    <row r="171" spans="1:19">
      <c r="A171" s="1536">
        <f t="shared" si="18"/>
        <v>171</v>
      </c>
      <c r="E171" s="559" t="s">
        <v>366</v>
      </c>
      <c r="F171" s="459"/>
      <c r="G171" s="459"/>
      <c r="H171" s="80">
        <v>200</v>
      </c>
      <c r="I171" s="415">
        <f t="shared" si="20"/>
        <v>0.16</v>
      </c>
      <c r="J171" s="80">
        <v>200</v>
      </c>
      <c r="K171" s="415">
        <f t="shared" si="21"/>
        <v>0.16</v>
      </c>
      <c r="L171" s="80">
        <v>200</v>
      </c>
      <c r="M171" s="415">
        <f t="shared" si="22"/>
        <v>0.17</v>
      </c>
      <c r="N171" s="80">
        <v>200</v>
      </c>
      <c r="O171" s="415">
        <f t="shared" si="23"/>
        <v>0.17</v>
      </c>
      <c r="P171" s="792">
        <v>100</v>
      </c>
      <c r="Q171" s="793">
        <f t="shared" si="24"/>
        <v>0.09</v>
      </c>
      <c r="R171" s="692">
        <f t="shared" si="25"/>
        <v>-100</v>
      </c>
      <c r="S171" s="759">
        <f t="shared" si="25"/>
        <v>-8.0000000000000016E-2</v>
      </c>
    </row>
    <row r="172" spans="1:19">
      <c r="A172" s="1536">
        <f t="shared" si="18"/>
        <v>172</v>
      </c>
      <c r="E172" s="559" t="s">
        <v>367</v>
      </c>
      <c r="F172" s="459"/>
      <c r="G172" s="459"/>
      <c r="H172" s="80">
        <v>6900</v>
      </c>
      <c r="I172" s="415">
        <f t="shared" si="20"/>
        <v>5.45</v>
      </c>
      <c r="J172" s="80">
        <v>4700</v>
      </c>
      <c r="K172" s="415">
        <f t="shared" si="21"/>
        <v>3.85</v>
      </c>
      <c r="L172" s="80">
        <v>4800</v>
      </c>
      <c r="M172" s="415">
        <f t="shared" si="22"/>
        <v>4.09</v>
      </c>
      <c r="N172" s="80">
        <v>5700</v>
      </c>
      <c r="O172" s="415">
        <f t="shared" si="23"/>
        <v>4.97</v>
      </c>
      <c r="P172" s="792">
        <v>4700</v>
      </c>
      <c r="Q172" s="793">
        <f t="shared" si="24"/>
        <v>4.18</v>
      </c>
      <c r="R172" s="692">
        <f t="shared" si="25"/>
        <v>-1000</v>
      </c>
      <c r="S172" s="759">
        <f t="shared" si="25"/>
        <v>-0.79</v>
      </c>
    </row>
    <row r="173" spans="1:19">
      <c r="A173" s="1536">
        <f t="shared" si="18"/>
        <v>173</v>
      </c>
      <c r="E173" s="559" t="s">
        <v>368</v>
      </c>
      <c r="F173" s="459"/>
      <c r="G173" s="459"/>
      <c r="H173" s="80">
        <v>300</v>
      </c>
      <c r="I173" s="415">
        <f t="shared" si="20"/>
        <v>0.24</v>
      </c>
      <c r="J173" s="80">
        <v>0</v>
      </c>
      <c r="K173" s="415" t="str">
        <f t="shared" si="21"/>
        <v xml:space="preserve">- </v>
      </c>
      <c r="L173" s="80">
        <v>200</v>
      </c>
      <c r="M173" s="415">
        <f t="shared" si="22"/>
        <v>0.17</v>
      </c>
      <c r="N173" s="80">
        <v>0</v>
      </c>
      <c r="O173" s="415" t="str">
        <f t="shared" si="23"/>
        <v xml:space="preserve">- </v>
      </c>
      <c r="P173" s="792">
        <v>0</v>
      </c>
      <c r="Q173" s="793" t="str">
        <f t="shared" si="24"/>
        <v xml:space="preserve">- </v>
      </c>
      <c r="R173" s="692" t="str">
        <f t="shared" si="25"/>
        <v xml:space="preserve">- </v>
      </c>
      <c r="S173" s="759" t="str">
        <f t="shared" si="25"/>
        <v xml:space="preserve">- </v>
      </c>
    </row>
    <row r="174" spans="1:19">
      <c r="A174" s="1536">
        <f t="shared" si="18"/>
        <v>174</v>
      </c>
      <c r="E174" s="559" t="s">
        <v>369</v>
      </c>
      <c r="F174" s="459"/>
      <c r="G174" s="459"/>
      <c r="H174" s="80">
        <v>300</v>
      </c>
      <c r="I174" s="415">
        <f t="shared" si="20"/>
        <v>0.24</v>
      </c>
      <c r="J174" s="80">
        <v>200</v>
      </c>
      <c r="K174" s="415">
        <f t="shared" si="21"/>
        <v>0.16</v>
      </c>
      <c r="L174" s="80">
        <v>300</v>
      </c>
      <c r="M174" s="415">
        <f t="shared" si="22"/>
        <v>0.26</v>
      </c>
      <c r="N174" s="80">
        <v>300</v>
      </c>
      <c r="O174" s="415">
        <f t="shared" si="23"/>
        <v>0.26</v>
      </c>
      <c r="P174" s="792">
        <v>600</v>
      </c>
      <c r="Q174" s="793">
        <f t="shared" si="24"/>
        <v>0.53</v>
      </c>
      <c r="R174" s="692">
        <f t="shared" si="25"/>
        <v>300</v>
      </c>
      <c r="S174" s="759">
        <f t="shared" si="25"/>
        <v>0.27</v>
      </c>
    </row>
    <row r="175" spans="1:19">
      <c r="A175" s="1536">
        <f t="shared" si="18"/>
        <v>175</v>
      </c>
      <c r="E175" s="559" t="s">
        <v>370</v>
      </c>
      <c r="F175" s="459"/>
      <c r="G175" s="459"/>
      <c r="H175" s="80">
        <v>13100</v>
      </c>
      <c r="I175" s="415">
        <f t="shared" si="20"/>
        <v>10.34</v>
      </c>
      <c r="J175" s="80">
        <v>11200</v>
      </c>
      <c r="K175" s="415">
        <f t="shared" si="21"/>
        <v>9.17</v>
      </c>
      <c r="L175" s="80">
        <v>11400</v>
      </c>
      <c r="M175" s="415">
        <f t="shared" si="22"/>
        <v>9.6999999999999993</v>
      </c>
      <c r="N175" s="80">
        <v>11200</v>
      </c>
      <c r="O175" s="415">
        <f t="shared" si="23"/>
        <v>9.77</v>
      </c>
      <c r="P175" s="792">
        <v>11700</v>
      </c>
      <c r="Q175" s="793">
        <f t="shared" si="24"/>
        <v>10.41</v>
      </c>
      <c r="R175" s="692">
        <f t="shared" si="25"/>
        <v>500</v>
      </c>
      <c r="S175" s="759">
        <f t="shared" si="25"/>
        <v>0.64000000000000057</v>
      </c>
    </row>
    <row r="176" spans="1:19">
      <c r="A176" s="1536">
        <f t="shared" si="18"/>
        <v>176</v>
      </c>
      <c r="E176" s="559" t="s">
        <v>371</v>
      </c>
      <c r="F176" s="459"/>
      <c r="G176" s="459"/>
      <c r="H176" s="80">
        <v>16700</v>
      </c>
      <c r="I176" s="415">
        <f t="shared" si="20"/>
        <v>13.18</v>
      </c>
      <c r="J176" s="80">
        <v>16100</v>
      </c>
      <c r="K176" s="415">
        <f t="shared" si="21"/>
        <v>13.18</v>
      </c>
      <c r="L176" s="80">
        <v>14600</v>
      </c>
      <c r="M176" s="415">
        <f t="shared" si="22"/>
        <v>12.43</v>
      </c>
      <c r="N176" s="80">
        <v>13500</v>
      </c>
      <c r="O176" s="415">
        <f t="shared" si="23"/>
        <v>11.78</v>
      </c>
      <c r="P176" s="792">
        <v>13700</v>
      </c>
      <c r="Q176" s="793">
        <f t="shared" si="24"/>
        <v>12.19</v>
      </c>
      <c r="R176" s="692">
        <f t="shared" si="25"/>
        <v>200</v>
      </c>
      <c r="S176" s="759">
        <f t="shared" si="25"/>
        <v>0.41000000000000014</v>
      </c>
    </row>
    <row r="177" spans="1:19">
      <c r="A177" s="1536">
        <f t="shared" si="18"/>
        <v>177</v>
      </c>
      <c r="E177" s="559" t="s">
        <v>372</v>
      </c>
      <c r="F177" s="459"/>
      <c r="G177" s="459"/>
      <c r="H177" s="80">
        <v>100</v>
      </c>
      <c r="I177" s="415">
        <f t="shared" si="20"/>
        <v>0.08</v>
      </c>
      <c r="J177" s="80">
        <v>100</v>
      </c>
      <c r="K177" s="415">
        <f t="shared" si="21"/>
        <v>0.08</v>
      </c>
      <c r="L177" s="80">
        <v>100</v>
      </c>
      <c r="M177" s="415">
        <f t="shared" si="22"/>
        <v>0.09</v>
      </c>
      <c r="N177" s="80">
        <v>100</v>
      </c>
      <c r="O177" s="415">
        <f t="shared" si="23"/>
        <v>0.09</v>
      </c>
      <c r="P177" s="792">
        <v>0</v>
      </c>
      <c r="Q177" s="793" t="str">
        <f t="shared" si="24"/>
        <v xml:space="preserve">- </v>
      </c>
      <c r="R177" s="692">
        <f t="shared" si="25"/>
        <v>-100</v>
      </c>
      <c r="S177" s="759">
        <f t="shared" si="25"/>
        <v>-0.09</v>
      </c>
    </row>
    <row r="178" spans="1:19">
      <c r="A178" s="1536">
        <f t="shared" si="18"/>
        <v>178</v>
      </c>
      <c r="E178" s="559" t="s">
        <v>373</v>
      </c>
      <c r="F178" s="459"/>
      <c r="G178" s="459"/>
      <c r="H178" s="80">
        <v>34200</v>
      </c>
      <c r="I178" s="415">
        <f t="shared" si="20"/>
        <v>26.99</v>
      </c>
      <c r="J178" s="80">
        <v>34200</v>
      </c>
      <c r="K178" s="415">
        <f t="shared" si="21"/>
        <v>27.99</v>
      </c>
      <c r="L178" s="80">
        <v>30100</v>
      </c>
      <c r="M178" s="415">
        <f t="shared" si="22"/>
        <v>25.62</v>
      </c>
      <c r="N178" s="80">
        <v>29300</v>
      </c>
      <c r="O178" s="415">
        <f t="shared" si="23"/>
        <v>25.57</v>
      </c>
      <c r="P178" s="792">
        <v>26000</v>
      </c>
      <c r="Q178" s="793">
        <f t="shared" si="24"/>
        <v>23.13</v>
      </c>
      <c r="R178" s="692">
        <f t="shared" si="25"/>
        <v>-3300</v>
      </c>
      <c r="S178" s="759">
        <f t="shared" si="25"/>
        <v>-2.4400000000000013</v>
      </c>
    </row>
    <row r="179" spans="1:19">
      <c r="A179" s="1536">
        <f t="shared" si="18"/>
        <v>179</v>
      </c>
      <c r="E179" s="693" t="s">
        <v>374</v>
      </c>
      <c r="F179" s="459"/>
      <c r="G179" s="459"/>
      <c r="H179" s="80" t="s">
        <v>1381</v>
      </c>
      <c r="I179" s="415" t="str">
        <f t="shared" si="20"/>
        <v xml:space="preserve">- </v>
      </c>
      <c r="J179" s="80" t="s">
        <v>1381</v>
      </c>
      <c r="K179" s="415" t="str">
        <f t="shared" si="21"/>
        <v xml:space="preserve">- </v>
      </c>
      <c r="L179" s="80" t="s">
        <v>1381</v>
      </c>
      <c r="M179" s="415" t="str">
        <f t="shared" si="22"/>
        <v xml:space="preserve">- </v>
      </c>
      <c r="N179" s="80" t="s">
        <v>1381</v>
      </c>
      <c r="O179" s="415" t="str">
        <f t="shared" si="23"/>
        <v xml:space="preserve">- </v>
      </c>
      <c r="P179" s="792" t="s">
        <v>1381</v>
      </c>
      <c r="Q179" s="793" t="str">
        <f t="shared" si="24"/>
        <v xml:space="preserve">- </v>
      </c>
      <c r="R179" s="692" t="str">
        <f t="shared" si="25"/>
        <v xml:space="preserve">- </v>
      </c>
      <c r="S179" s="759" t="str">
        <f t="shared" si="25"/>
        <v xml:space="preserve">- </v>
      </c>
    </row>
    <row r="180" spans="1:19">
      <c r="A180" s="1536">
        <f t="shared" si="18"/>
        <v>180</v>
      </c>
      <c r="E180" s="693" t="s">
        <v>375</v>
      </c>
      <c r="F180" s="459"/>
      <c r="G180" s="459"/>
      <c r="H180" s="80" t="s">
        <v>1381</v>
      </c>
      <c r="I180" s="415" t="str">
        <f t="shared" si="20"/>
        <v xml:space="preserve">- </v>
      </c>
      <c r="J180" s="80" t="s">
        <v>1381</v>
      </c>
      <c r="K180" s="415" t="str">
        <f t="shared" si="21"/>
        <v xml:space="preserve">- </v>
      </c>
      <c r="L180" s="80" t="s">
        <v>1381</v>
      </c>
      <c r="M180" s="415" t="str">
        <f t="shared" si="22"/>
        <v xml:space="preserve">- </v>
      </c>
      <c r="N180" s="80" t="s">
        <v>1381</v>
      </c>
      <c r="O180" s="415" t="str">
        <f t="shared" si="23"/>
        <v xml:space="preserve">- </v>
      </c>
      <c r="P180" s="792" t="s">
        <v>1381</v>
      </c>
      <c r="Q180" s="793" t="str">
        <f t="shared" si="24"/>
        <v xml:space="preserve">- </v>
      </c>
      <c r="R180" s="692" t="str">
        <f t="shared" si="25"/>
        <v xml:space="preserve">- </v>
      </c>
      <c r="S180" s="759" t="str">
        <f t="shared" si="25"/>
        <v xml:space="preserve">- </v>
      </c>
    </row>
    <row r="181" spans="1:19">
      <c r="A181" s="1536">
        <f t="shared" si="18"/>
        <v>181</v>
      </c>
      <c r="E181" s="693" t="s">
        <v>376</v>
      </c>
      <c r="F181" s="459"/>
      <c r="G181" s="459"/>
      <c r="H181" s="80" t="s">
        <v>1381</v>
      </c>
      <c r="I181" s="415" t="str">
        <f t="shared" si="20"/>
        <v xml:space="preserve">- </v>
      </c>
      <c r="J181" s="80" t="s">
        <v>1381</v>
      </c>
      <c r="K181" s="415" t="str">
        <f t="shared" si="21"/>
        <v xml:space="preserve">- </v>
      </c>
      <c r="L181" s="80" t="s">
        <v>1381</v>
      </c>
      <c r="M181" s="415" t="str">
        <f t="shared" si="22"/>
        <v xml:space="preserve">- </v>
      </c>
      <c r="N181" s="80" t="s">
        <v>1381</v>
      </c>
      <c r="O181" s="415" t="str">
        <f t="shared" si="23"/>
        <v xml:space="preserve">- </v>
      </c>
      <c r="P181" s="792" t="s">
        <v>1381</v>
      </c>
      <c r="Q181" s="793" t="str">
        <f t="shared" si="24"/>
        <v xml:space="preserve">- </v>
      </c>
      <c r="R181" s="692" t="str">
        <f t="shared" si="25"/>
        <v xml:space="preserve">- </v>
      </c>
      <c r="S181" s="759" t="str">
        <f t="shared" si="25"/>
        <v xml:space="preserve">- </v>
      </c>
    </row>
    <row r="182" spans="1:19">
      <c r="A182" s="1536">
        <f t="shared" si="18"/>
        <v>182</v>
      </c>
      <c r="E182" s="693" t="s">
        <v>377</v>
      </c>
      <c r="F182" s="459"/>
      <c r="G182" s="459"/>
      <c r="H182" s="80" t="s">
        <v>1381</v>
      </c>
      <c r="I182" s="415" t="str">
        <f t="shared" si="20"/>
        <v xml:space="preserve">- </v>
      </c>
      <c r="J182" s="80" t="s">
        <v>1381</v>
      </c>
      <c r="K182" s="415" t="str">
        <f t="shared" si="21"/>
        <v xml:space="preserve">- </v>
      </c>
      <c r="L182" s="80" t="s">
        <v>1381</v>
      </c>
      <c r="M182" s="415" t="str">
        <f t="shared" si="22"/>
        <v xml:space="preserve">- </v>
      </c>
      <c r="N182" s="80" t="s">
        <v>1381</v>
      </c>
      <c r="O182" s="415" t="str">
        <f t="shared" si="23"/>
        <v xml:space="preserve">- </v>
      </c>
      <c r="P182" s="792" t="s">
        <v>1381</v>
      </c>
      <c r="Q182" s="793" t="str">
        <f t="shared" si="24"/>
        <v xml:space="preserve">- </v>
      </c>
      <c r="R182" s="692" t="str">
        <f t="shared" si="25"/>
        <v xml:space="preserve">- </v>
      </c>
      <c r="S182" s="759" t="str">
        <f t="shared" si="25"/>
        <v xml:space="preserve">- </v>
      </c>
    </row>
    <row r="183" spans="1:19">
      <c r="A183" s="1536">
        <f t="shared" si="18"/>
        <v>183</v>
      </c>
      <c r="E183" s="693" t="s">
        <v>378</v>
      </c>
      <c r="F183" s="459"/>
      <c r="G183" s="459"/>
      <c r="H183" s="80" t="s">
        <v>1381</v>
      </c>
      <c r="I183" s="415" t="str">
        <f t="shared" si="20"/>
        <v xml:space="preserve">- </v>
      </c>
      <c r="J183" s="80" t="s">
        <v>1381</v>
      </c>
      <c r="K183" s="415" t="str">
        <f t="shared" si="21"/>
        <v xml:space="preserve">- </v>
      </c>
      <c r="L183" s="80" t="s">
        <v>1381</v>
      </c>
      <c r="M183" s="415" t="str">
        <f t="shared" si="22"/>
        <v xml:space="preserve">- </v>
      </c>
      <c r="N183" s="80" t="s">
        <v>1381</v>
      </c>
      <c r="O183" s="415" t="str">
        <f t="shared" si="23"/>
        <v xml:space="preserve">- </v>
      </c>
      <c r="P183" s="792" t="s">
        <v>1381</v>
      </c>
      <c r="Q183" s="793" t="str">
        <f t="shared" si="24"/>
        <v xml:space="preserve">- </v>
      </c>
      <c r="R183" s="692" t="str">
        <f t="shared" si="25"/>
        <v xml:space="preserve">- </v>
      </c>
      <c r="S183" s="759" t="str">
        <f t="shared" si="25"/>
        <v xml:space="preserve">- </v>
      </c>
    </row>
    <row r="184" spans="1:19">
      <c r="A184" s="1536">
        <f t="shared" si="18"/>
        <v>184</v>
      </c>
      <c r="E184" s="693" t="s">
        <v>379</v>
      </c>
      <c r="F184" s="459"/>
      <c r="G184" s="459"/>
      <c r="H184" s="80" t="s">
        <v>1381</v>
      </c>
      <c r="I184" s="415" t="str">
        <f t="shared" si="20"/>
        <v xml:space="preserve">- </v>
      </c>
      <c r="J184" s="80" t="s">
        <v>1381</v>
      </c>
      <c r="K184" s="415" t="str">
        <f t="shared" si="21"/>
        <v xml:space="preserve">- </v>
      </c>
      <c r="L184" s="80" t="s">
        <v>1381</v>
      </c>
      <c r="M184" s="415" t="str">
        <f t="shared" si="22"/>
        <v xml:space="preserve">- </v>
      </c>
      <c r="N184" s="80" t="s">
        <v>1381</v>
      </c>
      <c r="O184" s="415" t="str">
        <f t="shared" si="23"/>
        <v xml:space="preserve">- </v>
      </c>
      <c r="P184" s="792" t="s">
        <v>1381</v>
      </c>
      <c r="Q184" s="793" t="str">
        <f t="shared" si="24"/>
        <v xml:space="preserve">- </v>
      </c>
      <c r="R184" s="692" t="str">
        <f t="shared" si="25"/>
        <v xml:space="preserve">- </v>
      </c>
      <c r="S184" s="759" t="str">
        <f t="shared" si="25"/>
        <v xml:space="preserve">- </v>
      </c>
    </row>
    <row r="185" spans="1:19">
      <c r="A185" s="1536">
        <f t="shared" si="18"/>
        <v>185</v>
      </c>
      <c r="E185" s="559" t="s">
        <v>380</v>
      </c>
      <c r="F185" s="459"/>
      <c r="G185" s="459"/>
      <c r="H185" s="80">
        <v>13500</v>
      </c>
      <c r="I185" s="415">
        <f t="shared" si="20"/>
        <v>10.66</v>
      </c>
      <c r="J185" s="80">
        <v>14400</v>
      </c>
      <c r="K185" s="415">
        <f t="shared" si="21"/>
        <v>11.78</v>
      </c>
      <c r="L185" s="80">
        <v>14600</v>
      </c>
      <c r="M185" s="415">
        <f t="shared" si="22"/>
        <v>12.43</v>
      </c>
      <c r="N185" s="80">
        <v>14400</v>
      </c>
      <c r="O185" s="415">
        <f t="shared" si="23"/>
        <v>12.57</v>
      </c>
      <c r="P185" s="792">
        <v>18200</v>
      </c>
      <c r="Q185" s="793">
        <f t="shared" si="24"/>
        <v>16.190000000000001</v>
      </c>
      <c r="R185" s="692">
        <f t="shared" si="25"/>
        <v>3800</v>
      </c>
      <c r="S185" s="759">
        <f t="shared" si="25"/>
        <v>3.620000000000001</v>
      </c>
    </row>
    <row r="186" spans="1:19">
      <c r="A186" s="1536">
        <f t="shared" si="18"/>
        <v>186</v>
      </c>
      <c r="E186" s="559" t="s">
        <v>381</v>
      </c>
      <c r="F186" s="459"/>
      <c r="G186" s="459"/>
      <c r="H186" s="80" t="s">
        <v>1381</v>
      </c>
      <c r="I186" s="415" t="str">
        <f t="shared" si="20"/>
        <v xml:space="preserve">- </v>
      </c>
      <c r="J186" s="80" t="s">
        <v>1381</v>
      </c>
      <c r="K186" s="415" t="str">
        <f t="shared" si="21"/>
        <v xml:space="preserve">- </v>
      </c>
      <c r="L186" s="80" t="s">
        <v>1381</v>
      </c>
      <c r="M186" s="415" t="str">
        <f t="shared" si="22"/>
        <v xml:space="preserve">- </v>
      </c>
      <c r="N186" s="80" t="s">
        <v>1381</v>
      </c>
      <c r="O186" s="415" t="str">
        <f t="shared" si="23"/>
        <v xml:space="preserve">- </v>
      </c>
      <c r="P186" s="792" t="s">
        <v>1381</v>
      </c>
      <c r="Q186" s="793" t="str">
        <f t="shared" si="24"/>
        <v xml:space="preserve">- </v>
      </c>
      <c r="R186" s="692" t="str">
        <f t="shared" si="25"/>
        <v xml:space="preserve">- </v>
      </c>
      <c r="S186" s="759" t="str">
        <f t="shared" si="25"/>
        <v xml:space="preserve">- </v>
      </c>
    </row>
    <row r="187" spans="1:19">
      <c r="A187" s="1536">
        <f t="shared" si="18"/>
        <v>187</v>
      </c>
      <c r="E187" s="559" t="s">
        <v>64</v>
      </c>
      <c r="F187" s="459"/>
      <c r="G187" s="459"/>
      <c r="H187" s="80">
        <v>28700</v>
      </c>
      <c r="I187" s="415">
        <f t="shared" si="20"/>
        <v>22.65</v>
      </c>
      <c r="J187" s="80">
        <v>28100</v>
      </c>
      <c r="K187" s="415">
        <f t="shared" si="21"/>
        <v>23</v>
      </c>
      <c r="L187" s="80">
        <v>27200</v>
      </c>
      <c r="M187" s="415">
        <f t="shared" si="22"/>
        <v>23.15</v>
      </c>
      <c r="N187" s="80">
        <v>27400</v>
      </c>
      <c r="O187" s="415">
        <f t="shared" si="23"/>
        <v>23.91</v>
      </c>
      <c r="P187" s="792">
        <v>26800</v>
      </c>
      <c r="Q187" s="793">
        <f t="shared" si="24"/>
        <v>23.84</v>
      </c>
      <c r="R187" s="692">
        <f t="shared" si="25"/>
        <v>-600</v>
      </c>
      <c r="S187" s="759">
        <f t="shared" si="25"/>
        <v>-7.0000000000000284E-2</v>
      </c>
    </row>
    <row r="188" spans="1:19">
      <c r="A188" s="1536">
        <f t="shared" si="18"/>
        <v>188</v>
      </c>
      <c r="E188" s="785" t="s">
        <v>389</v>
      </c>
      <c r="F188" s="459"/>
      <c r="G188" s="459"/>
      <c r="H188" s="80">
        <v>126700</v>
      </c>
      <c r="I188" s="415">
        <f t="shared" si="20"/>
        <v>100</v>
      </c>
      <c r="J188" s="80">
        <v>122200</v>
      </c>
      <c r="K188" s="415">
        <f t="shared" si="21"/>
        <v>100</v>
      </c>
      <c r="L188" s="80">
        <v>117500</v>
      </c>
      <c r="M188" s="415">
        <f t="shared" si="22"/>
        <v>100</v>
      </c>
      <c r="N188" s="80">
        <v>114600</v>
      </c>
      <c r="O188" s="415">
        <f t="shared" si="23"/>
        <v>100</v>
      </c>
      <c r="P188" s="792">
        <v>112400</v>
      </c>
      <c r="Q188" s="793">
        <f t="shared" si="24"/>
        <v>100</v>
      </c>
      <c r="R188" s="692">
        <f t="shared" si="25"/>
        <v>-2200</v>
      </c>
      <c r="S188" s="759" t="str">
        <f t="shared" si="25"/>
        <v xml:space="preserve">- </v>
      </c>
    </row>
    <row r="189" spans="1:19">
      <c r="A189" s="1536">
        <f t="shared" si="18"/>
        <v>189</v>
      </c>
      <c r="E189" s="559" t="s">
        <v>383</v>
      </c>
      <c r="F189" s="459"/>
      <c r="G189" s="459"/>
      <c r="H189" s="80" t="s">
        <v>1381</v>
      </c>
      <c r="I189" s="415" t="str">
        <f t="shared" si="20"/>
        <v xml:space="preserve">- </v>
      </c>
      <c r="J189" s="80" t="s">
        <v>1381</v>
      </c>
      <c r="K189" s="415" t="str">
        <f t="shared" si="21"/>
        <v xml:space="preserve">- </v>
      </c>
      <c r="L189" s="80" t="s">
        <v>1381</v>
      </c>
      <c r="M189" s="415" t="str">
        <f t="shared" si="22"/>
        <v xml:space="preserve">- </v>
      </c>
      <c r="N189" s="80" t="s">
        <v>1381</v>
      </c>
      <c r="O189" s="415" t="str">
        <f t="shared" si="23"/>
        <v xml:space="preserve">- </v>
      </c>
      <c r="P189" s="792" t="s">
        <v>1381</v>
      </c>
      <c r="Q189" s="793" t="str">
        <f t="shared" si="24"/>
        <v xml:space="preserve">- </v>
      </c>
      <c r="R189" s="692" t="str">
        <f t="shared" si="25"/>
        <v xml:space="preserve">- </v>
      </c>
      <c r="S189" s="759" t="str">
        <f t="shared" si="25"/>
        <v xml:space="preserve">- </v>
      </c>
    </row>
    <row r="190" spans="1:19">
      <c r="A190" s="1536">
        <f t="shared" si="18"/>
        <v>190</v>
      </c>
      <c r="E190" s="559" t="s">
        <v>308</v>
      </c>
      <c r="F190" s="459"/>
      <c r="G190" s="459"/>
      <c r="H190" s="80" t="s">
        <v>1381</v>
      </c>
      <c r="I190" s="415" t="str">
        <f t="shared" si="20"/>
        <v xml:space="preserve">- </v>
      </c>
      <c r="J190" s="80" t="s">
        <v>1381</v>
      </c>
      <c r="K190" s="415" t="str">
        <f t="shared" si="21"/>
        <v xml:space="preserve">- </v>
      </c>
      <c r="L190" s="80" t="s">
        <v>1381</v>
      </c>
      <c r="M190" s="415" t="str">
        <f t="shared" si="22"/>
        <v xml:space="preserve">- </v>
      </c>
      <c r="N190" s="80" t="s">
        <v>1381</v>
      </c>
      <c r="O190" s="415" t="str">
        <f t="shared" si="23"/>
        <v xml:space="preserve">- </v>
      </c>
      <c r="P190" s="792" t="s">
        <v>1381</v>
      </c>
      <c r="Q190" s="793" t="str">
        <f t="shared" si="24"/>
        <v xml:space="preserve">- </v>
      </c>
      <c r="R190" s="692" t="str">
        <f t="shared" si="25"/>
        <v xml:space="preserve">- </v>
      </c>
      <c r="S190" s="759" t="str">
        <f t="shared" si="25"/>
        <v xml:space="preserve">- </v>
      </c>
    </row>
    <row r="191" spans="1:19">
      <c r="A191" s="1536">
        <f t="shared" si="18"/>
        <v>191</v>
      </c>
      <c r="E191" s="559" t="s">
        <v>384</v>
      </c>
      <c r="F191" s="459"/>
      <c r="G191" s="459"/>
      <c r="H191" s="80" t="s">
        <v>1381</v>
      </c>
      <c r="I191" s="415" t="str">
        <f t="shared" si="20"/>
        <v xml:space="preserve">- </v>
      </c>
      <c r="J191" s="80" t="s">
        <v>1381</v>
      </c>
      <c r="K191" s="415" t="str">
        <f t="shared" si="21"/>
        <v xml:space="preserve">- </v>
      </c>
      <c r="L191" s="80" t="s">
        <v>1381</v>
      </c>
      <c r="M191" s="415" t="str">
        <f t="shared" si="22"/>
        <v xml:space="preserve">- </v>
      </c>
      <c r="N191" s="80" t="s">
        <v>1381</v>
      </c>
      <c r="O191" s="415" t="str">
        <f t="shared" si="23"/>
        <v xml:space="preserve">- </v>
      </c>
      <c r="P191" s="792" t="s">
        <v>1381</v>
      </c>
      <c r="Q191" s="793" t="str">
        <f t="shared" si="24"/>
        <v xml:space="preserve">- </v>
      </c>
      <c r="R191" s="692" t="str">
        <f t="shared" si="25"/>
        <v xml:space="preserve">- </v>
      </c>
      <c r="S191" s="759" t="str">
        <f t="shared" si="25"/>
        <v xml:space="preserve">- </v>
      </c>
    </row>
    <row r="192" spans="1:19">
      <c r="A192" s="1536">
        <f t="shared" si="18"/>
        <v>192</v>
      </c>
      <c r="E192" s="559" t="s">
        <v>64</v>
      </c>
      <c r="F192" s="459"/>
      <c r="G192" s="459"/>
      <c r="H192" s="80" t="s">
        <v>1381</v>
      </c>
      <c r="I192" s="415" t="str">
        <f t="shared" si="20"/>
        <v xml:space="preserve">- </v>
      </c>
      <c r="J192" s="80" t="s">
        <v>1381</v>
      </c>
      <c r="K192" s="415" t="str">
        <f t="shared" si="21"/>
        <v xml:space="preserve">- </v>
      </c>
      <c r="L192" s="80" t="s">
        <v>1381</v>
      </c>
      <c r="M192" s="415" t="str">
        <f t="shared" si="22"/>
        <v xml:space="preserve">- </v>
      </c>
      <c r="N192" s="80" t="s">
        <v>1381</v>
      </c>
      <c r="O192" s="415" t="str">
        <f t="shared" si="23"/>
        <v xml:space="preserve">- </v>
      </c>
      <c r="P192" s="792" t="s">
        <v>1381</v>
      </c>
      <c r="Q192" s="793" t="str">
        <f t="shared" si="24"/>
        <v xml:space="preserve">- </v>
      </c>
      <c r="R192" s="692" t="str">
        <f t="shared" si="25"/>
        <v xml:space="preserve">- </v>
      </c>
      <c r="S192" s="759" t="str">
        <f t="shared" si="25"/>
        <v xml:space="preserve">- </v>
      </c>
    </row>
    <row r="193" spans="1:19">
      <c r="A193" s="1536">
        <f t="shared" si="18"/>
        <v>193</v>
      </c>
      <c r="E193" s="785" t="s">
        <v>385</v>
      </c>
      <c r="F193" s="459"/>
      <c r="G193" s="459"/>
      <c r="H193" s="80" t="s">
        <v>1381</v>
      </c>
      <c r="I193" s="415" t="str">
        <f t="shared" si="20"/>
        <v xml:space="preserve">- </v>
      </c>
      <c r="J193" s="80" t="s">
        <v>1381</v>
      </c>
      <c r="K193" s="415" t="str">
        <f t="shared" si="21"/>
        <v xml:space="preserve">- </v>
      </c>
      <c r="L193" s="80" t="s">
        <v>1381</v>
      </c>
      <c r="M193" s="415" t="str">
        <f t="shared" si="22"/>
        <v xml:space="preserve">- </v>
      </c>
      <c r="N193" s="80" t="s">
        <v>1381</v>
      </c>
      <c r="O193" s="415" t="str">
        <f t="shared" si="23"/>
        <v xml:space="preserve">- </v>
      </c>
      <c r="P193" s="792" t="s">
        <v>1381</v>
      </c>
      <c r="Q193" s="793" t="str">
        <f t="shared" si="24"/>
        <v xml:space="preserve">- </v>
      </c>
      <c r="R193" s="692" t="str">
        <f t="shared" si="25"/>
        <v xml:space="preserve">- </v>
      </c>
      <c r="S193" s="759" t="str">
        <f t="shared" si="25"/>
        <v xml:space="preserve">- </v>
      </c>
    </row>
    <row r="194" spans="1:19">
      <c r="A194" s="1536">
        <f t="shared" si="18"/>
        <v>194</v>
      </c>
      <c r="E194" s="786" t="s">
        <v>386</v>
      </c>
      <c r="F194" s="461"/>
      <c r="G194" s="461"/>
      <c r="H194" s="89">
        <v>126700</v>
      </c>
      <c r="I194" s="416">
        <f t="shared" si="20"/>
        <v>100</v>
      </c>
      <c r="J194" s="89">
        <v>122200</v>
      </c>
      <c r="K194" s="416">
        <f t="shared" si="21"/>
        <v>100</v>
      </c>
      <c r="L194" s="89">
        <v>117500</v>
      </c>
      <c r="M194" s="416">
        <f t="shared" si="22"/>
        <v>100</v>
      </c>
      <c r="N194" s="89">
        <v>114600</v>
      </c>
      <c r="O194" s="416">
        <f t="shared" si="23"/>
        <v>100</v>
      </c>
      <c r="P194" s="794">
        <v>112400</v>
      </c>
      <c r="Q194" s="795">
        <f t="shared" si="24"/>
        <v>100</v>
      </c>
      <c r="R194" s="713">
        <f t="shared" si="25"/>
        <v>-2200</v>
      </c>
      <c r="S194" s="762" t="str">
        <f t="shared" si="25"/>
        <v xml:space="preserve">- </v>
      </c>
    </row>
    <row r="195" spans="1:19">
      <c r="A195" s="1536">
        <f t="shared" ref="A195:A258" si="26">A194+1</f>
        <v>195</v>
      </c>
    </row>
    <row r="196" spans="1:19" ht="18.75">
      <c r="A196" s="1536">
        <f t="shared" si="26"/>
        <v>196</v>
      </c>
      <c r="D196" s="1073">
        <f>D127+1</f>
        <v>7</v>
      </c>
      <c r="E196" s="687" t="s">
        <v>519</v>
      </c>
      <c r="F196" s="770"/>
      <c r="N196" s="291" t="s">
        <v>498</v>
      </c>
    </row>
    <row r="197" spans="1:19" ht="14.25">
      <c r="A197" s="1536">
        <f t="shared" si="26"/>
        <v>197</v>
      </c>
      <c r="E197" s="771"/>
      <c r="F197" s="770"/>
      <c r="G197" s="770"/>
      <c r="H197" s="615">
        <v>201803</v>
      </c>
      <c r="I197" s="615">
        <v>201903</v>
      </c>
      <c r="J197" s="615">
        <v>202003</v>
      </c>
      <c r="K197" s="615">
        <v>202103</v>
      </c>
      <c r="L197" s="1189">
        <v>202203</v>
      </c>
      <c r="M197" s="1191" t="s">
        <v>493</v>
      </c>
      <c r="N197" s="1200"/>
    </row>
    <row r="198" spans="1:19" ht="14.25">
      <c r="A198" s="1536">
        <f t="shared" si="26"/>
        <v>198</v>
      </c>
      <c r="E198" s="771"/>
      <c r="F198" s="770"/>
      <c r="G198" s="770"/>
      <c r="H198" s="616" t="s">
        <v>1427</v>
      </c>
      <c r="I198" s="616" t="s">
        <v>1417</v>
      </c>
      <c r="J198" s="616" t="s">
        <v>1418</v>
      </c>
      <c r="K198" s="616" t="s">
        <v>1415</v>
      </c>
      <c r="L198" s="1190" t="s">
        <v>1412</v>
      </c>
      <c r="M198" s="1192" t="s">
        <v>499</v>
      </c>
      <c r="N198" s="1201" t="s">
        <v>500</v>
      </c>
    </row>
    <row r="199" spans="1:19" ht="14.25">
      <c r="A199" s="1536">
        <f t="shared" si="26"/>
        <v>199</v>
      </c>
      <c r="E199" s="771"/>
      <c r="F199" s="770"/>
      <c r="G199" s="770"/>
      <c r="H199" s="2">
        <v>16</v>
      </c>
      <c r="I199" s="2">
        <v>23</v>
      </c>
      <c r="J199" s="2">
        <v>8</v>
      </c>
      <c r="K199" s="2">
        <v>23</v>
      </c>
      <c r="L199" s="2">
        <v>115</v>
      </c>
      <c r="M199" s="2"/>
    </row>
    <row r="200" spans="1:19">
      <c r="A200" s="1536">
        <f t="shared" si="26"/>
        <v>200</v>
      </c>
      <c r="E200" s="635" t="s">
        <v>519</v>
      </c>
      <c r="F200" s="457"/>
      <c r="G200" s="457"/>
      <c r="H200" s="772">
        <f>IF(SUM(H203)=0,"- ",IF(SUM(H201)=0,"- ",H201-H203))</f>
        <v>23741</v>
      </c>
      <c r="I200" s="772">
        <f t="shared" ref="I200:L200" si="27">IF(SUM(I203)=0,"- ",IF(SUM(I201)=0,"- ",I201-I203))</f>
        <v>22409</v>
      </c>
      <c r="J200" s="772">
        <f t="shared" si="27"/>
        <v>22634</v>
      </c>
      <c r="K200" s="772">
        <f t="shared" si="27"/>
        <v>26148</v>
      </c>
      <c r="L200" s="773">
        <f t="shared" si="27"/>
        <v>27437</v>
      </c>
      <c r="M200" s="755">
        <f t="shared" ref="M200:M203" si="28">IF(SUM(L200)-SUM(K200)=0,"- ",SUM(L200)-SUM(K200))</f>
        <v>1289</v>
      </c>
      <c r="N200" s="756">
        <f t="shared" ref="N200:N203" si="29">IF(SUM(K200)=0,"- ",ROUND(M200/K200*100,2))</f>
        <v>4.93</v>
      </c>
    </row>
    <row r="201" spans="1:19">
      <c r="A201" s="1536">
        <f t="shared" si="26"/>
        <v>201</v>
      </c>
      <c r="E201" s="635" t="s">
        <v>520</v>
      </c>
      <c r="F201" s="459"/>
      <c r="G201" s="459"/>
      <c r="H201" s="774">
        <v>43476</v>
      </c>
      <c r="I201" s="774">
        <v>42830</v>
      </c>
      <c r="J201" s="774">
        <v>43235</v>
      </c>
      <c r="K201" s="774">
        <v>45013</v>
      </c>
      <c r="L201" s="775">
        <v>46303</v>
      </c>
      <c r="M201" s="758">
        <f t="shared" si="28"/>
        <v>1290</v>
      </c>
      <c r="N201" s="759">
        <f t="shared" si="29"/>
        <v>2.87</v>
      </c>
    </row>
    <row r="202" spans="1:19">
      <c r="A202" s="1536">
        <f t="shared" si="26"/>
        <v>202</v>
      </c>
      <c r="E202" s="565" t="s">
        <v>521</v>
      </c>
      <c r="F202" s="459"/>
      <c r="G202" s="459"/>
      <c r="H202" s="774">
        <v>11400</v>
      </c>
      <c r="I202" s="774">
        <v>9300</v>
      </c>
      <c r="J202" s="774">
        <v>7700</v>
      </c>
      <c r="K202" s="774">
        <v>8100</v>
      </c>
      <c r="L202" s="775">
        <v>7100</v>
      </c>
      <c r="M202" s="758">
        <f t="shared" si="28"/>
        <v>-1000</v>
      </c>
      <c r="N202" s="759">
        <f t="shared" si="29"/>
        <v>-12.35</v>
      </c>
    </row>
    <row r="203" spans="1:19">
      <c r="A203" s="1536">
        <f t="shared" si="26"/>
        <v>203</v>
      </c>
      <c r="E203" s="68" t="s">
        <v>522</v>
      </c>
      <c r="F203" s="461"/>
      <c r="G203" s="461"/>
      <c r="H203" s="796">
        <v>19735</v>
      </c>
      <c r="I203" s="796">
        <v>20421</v>
      </c>
      <c r="J203" s="796">
        <v>20601</v>
      </c>
      <c r="K203" s="796">
        <v>18865</v>
      </c>
      <c r="L203" s="797">
        <v>18866</v>
      </c>
      <c r="M203" s="798">
        <f t="shared" si="28"/>
        <v>1</v>
      </c>
      <c r="N203" s="762">
        <f t="shared" si="29"/>
        <v>0.01</v>
      </c>
    </row>
    <row r="204" spans="1:19">
      <c r="A204" s="1536">
        <f t="shared" si="26"/>
        <v>204</v>
      </c>
    </row>
    <row r="205" spans="1:19" ht="18.75">
      <c r="A205" s="1536">
        <f t="shared" si="26"/>
        <v>205</v>
      </c>
      <c r="D205" s="1076">
        <f>D196+1</f>
        <v>8</v>
      </c>
      <c r="E205" s="799" t="s">
        <v>523</v>
      </c>
      <c r="F205" s="493"/>
      <c r="G205" s="493"/>
      <c r="Q205" s="738" t="s">
        <v>201</v>
      </c>
    </row>
    <row r="206" spans="1:19" s="2" customFormat="1" ht="12">
      <c r="A206" s="1536">
        <f t="shared" si="26"/>
        <v>206</v>
      </c>
      <c r="B206" s="3"/>
      <c r="C206" s="3"/>
      <c r="D206" s="1074"/>
      <c r="E206" s="739"/>
      <c r="F206" s="508"/>
      <c r="G206" s="508"/>
      <c r="H206" s="505"/>
      <c r="I206" s="615">
        <v>201803</v>
      </c>
      <c r="J206" s="800"/>
      <c r="K206" s="615">
        <v>201903</v>
      </c>
      <c r="L206" s="800"/>
      <c r="M206" s="615">
        <v>202003</v>
      </c>
      <c r="N206" s="800"/>
      <c r="O206" s="615">
        <v>202103</v>
      </c>
      <c r="P206" s="800"/>
      <c r="Q206" s="1189">
        <v>202203</v>
      </c>
    </row>
    <row r="207" spans="1:19" s="2" customFormat="1" ht="12">
      <c r="A207" s="1536">
        <f t="shared" si="26"/>
        <v>207</v>
      </c>
      <c r="B207" s="3"/>
      <c r="C207" s="3"/>
      <c r="D207" s="494"/>
      <c r="E207" s="508"/>
      <c r="F207" s="508"/>
      <c r="G207" s="508"/>
      <c r="H207" s="801" t="s">
        <v>1419</v>
      </c>
      <c r="I207" s="780" t="s">
        <v>1427</v>
      </c>
      <c r="J207" s="802">
        <v>201909</v>
      </c>
      <c r="K207" s="780" t="s">
        <v>1417</v>
      </c>
      <c r="L207" s="802">
        <v>202009</v>
      </c>
      <c r="M207" s="780" t="s">
        <v>1418</v>
      </c>
      <c r="N207" s="802">
        <v>202109</v>
      </c>
      <c r="O207" s="780" t="s">
        <v>1415</v>
      </c>
      <c r="P207" s="802">
        <v>202209</v>
      </c>
      <c r="Q207" s="1203" t="s">
        <v>1412</v>
      </c>
    </row>
    <row r="208" spans="1:19" s="2" customFormat="1" ht="12">
      <c r="A208" s="1536">
        <f t="shared" si="26"/>
        <v>208</v>
      </c>
      <c r="B208" s="3"/>
      <c r="C208" s="3"/>
      <c r="D208" s="494"/>
      <c r="E208" s="508"/>
      <c r="F208" s="508"/>
      <c r="G208" s="508"/>
      <c r="H208" s="803" t="s">
        <v>1420</v>
      </c>
      <c r="I208" s="573" t="s">
        <v>524</v>
      </c>
      <c r="J208" s="804" t="s">
        <v>1421</v>
      </c>
      <c r="K208" s="573" t="s">
        <v>524</v>
      </c>
      <c r="L208" s="804" t="s">
        <v>1422</v>
      </c>
      <c r="M208" s="573" t="s">
        <v>524</v>
      </c>
      <c r="N208" s="804" t="s">
        <v>1423</v>
      </c>
      <c r="O208" s="573" t="s">
        <v>524</v>
      </c>
      <c r="P208" s="804" t="s">
        <v>1426</v>
      </c>
      <c r="Q208" s="1116" t="s">
        <v>524</v>
      </c>
    </row>
    <row r="209" spans="1:17" s="2" customFormat="1">
      <c r="A209" s="1536">
        <f t="shared" si="26"/>
        <v>209</v>
      </c>
      <c r="B209" s="110" t="s">
        <v>79</v>
      </c>
      <c r="C209" s="110" t="s">
        <v>79</v>
      </c>
      <c r="D209" s="742" t="s">
        <v>79</v>
      </c>
      <c r="E209" s="714" t="s">
        <v>525</v>
      </c>
      <c r="F209" s="508"/>
      <c r="G209" s="508"/>
      <c r="I209" s="1236" t="s">
        <v>79</v>
      </c>
      <c r="K209" s="1236" t="s">
        <v>79</v>
      </c>
      <c r="M209" s="1236" t="s">
        <v>79</v>
      </c>
      <c r="O209" s="1236" t="s">
        <v>79</v>
      </c>
      <c r="Q209" s="1236" t="s">
        <v>79</v>
      </c>
    </row>
    <row r="210" spans="1:17" s="2" customFormat="1" ht="12">
      <c r="A210" s="1536">
        <f t="shared" si="26"/>
        <v>210</v>
      </c>
      <c r="B210" s="110"/>
      <c r="C210" s="110"/>
      <c r="D210" s="742" t="s">
        <v>79</v>
      </c>
      <c r="E210" s="574" t="s">
        <v>526</v>
      </c>
      <c r="F210" s="591"/>
      <c r="G210" s="591"/>
      <c r="H210" s="258"/>
      <c r="I210" s="258">
        <v>185763</v>
      </c>
      <c r="J210" s="258"/>
      <c r="K210" s="258">
        <v>288326</v>
      </c>
      <c r="L210" s="258"/>
      <c r="M210" s="258">
        <v>600400</v>
      </c>
      <c r="N210" s="258"/>
      <c r="O210" s="258">
        <v>870700</v>
      </c>
      <c r="P210" s="258"/>
      <c r="Q210" s="805">
        <v>1119400</v>
      </c>
    </row>
    <row r="211" spans="1:17" s="2" customFormat="1" ht="12">
      <c r="A211" s="1536">
        <f t="shared" si="26"/>
        <v>211</v>
      </c>
      <c r="B211" s="110"/>
      <c r="C211" s="110"/>
      <c r="D211" s="742" t="s">
        <v>79</v>
      </c>
      <c r="E211" s="576" t="s">
        <v>293</v>
      </c>
      <c r="F211" s="566"/>
      <c r="G211" s="566"/>
      <c r="H211" s="260"/>
      <c r="I211" s="260">
        <v>40373</v>
      </c>
      <c r="J211" s="260"/>
      <c r="K211" s="260">
        <v>76805</v>
      </c>
      <c r="L211" s="260"/>
      <c r="M211" s="260">
        <v>72020</v>
      </c>
      <c r="N211" s="260"/>
      <c r="O211" s="260">
        <v>244500</v>
      </c>
      <c r="P211" s="260"/>
      <c r="Q211" s="777">
        <v>302600</v>
      </c>
    </row>
    <row r="212" spans="1:17" s="2" customFormat="1" ht="12">
      <c r="A212" s="1536">
        <f t="shared" si="26"/>
        <v>212</v>
      </c>
      <c r="B212" s="110"/>
      <c r="C212" s="110"/>
      <c r="D212" s="742" t="s">
        <v>79</v>
      </c>
      <c r="E212" s="576" t="s">
        <v>294</v>
      </c>
      <c r="F212" s="566"/>
      <c r="G212" s="566"/>
      <c r="H212" s="260"/>
      <c r="I212" s="260">
        <v>4863</v>
      </c>
      <c r="J212" s="260"/>
      <c r="K212" s="260">
        <v>27231</v>
      </c>
      <c r="L212" s="260"/>
      <c r="M212" s="260">
        <v>77430</v>
      </c>
      <c r="N212" s="260"/>
      <c r="O212" s="260">
        <v>37100</v>
      </c>
      <c r="P212" s="260"/>
      <c r="Q212" s="777">
        <v>102700</v>
      </c>
    </row>
    <row r="213" spans="1:17" s="2" customFormat="1" ht="12">
      <c r="A213" s="1536">
        <f t="shared" si="26"/>
        <v>213</v>
      </c>
      <c r="B213" s="110"/>
      <c r="C213" s="110"/>
      <c r="D213" s="742" t="s">
        <v>79</v>
      </c>
      <c r="E213" s="576" t="s">
        <v>295</v>
      </c>
      <c r="F213" s="566"/>
      <c r="G213" s="566"/>
      <c r="H213" s="260"/>
      <c r="I213" s="260">
        <v>140527</v>
      </c>
      <c r="J213" s="260"/>
      <c r="K213" s="260">
        <v>184289</v>
      </c>
      <c r="L213" s="260"/>
      <c r="M213" s="260">
        <v>327158</v>
      </c>
      <c r="N213" s="260"/>
      <c r="O213" s="260">
        <v>474800</v>
      </c>
      <c r="P213" s="260"/>
      <c r="Q213" s="777">
        <v>611500</v>
      </c>
    </row>
    <row r="214" spans="1:17" s="2" customFormat="1" ht="12">
      <c r="A214" s="1536">
        <f t="shared" si="26"/>
        <v>214</v>
      </c>
      <c r="B214" s="110"/>
      <c r="C214" s="110"/>
      <c r="D214" s="742" t="s">
        <v>79</v>
      </c>
      <c r="E214" s="576" t="s">
        <v>296</v>
      </c>
      <c r="F214" s="566"/>
      <c r="G214" s="566"/>
      <c r="H214" s="260"/>
      <c r="I214" s="260" t="s">
        <v>1381</v>
      </c>
      <c r="J214" s="260"/>
      <c r="K214" s="260" t="s">
        <v>1381</v>
      </c>
      <c r="L214" s="260"/>
      <c r="M214" s="260">
        <v>14787</v>
      </c>
      <c r="N214" s="260"/>
      <c r="O214" s="260" t="s">
        <v>1381</v>
      </c>
      <c r="P214" s="260"/>
      <c r="Q214" s="777">
        <v>102600</v>
      </c>
    </row>
    <row r="215" spans="1:17" s="2" customFormat="1" ht="12">
      <c r="A215" s="1536">
        <f t="shared" si="26"/>
        <v>215</v>
      </c>
      <c r="B215" s="110"/>
      <c r="C215" s="110"/>
      <c r="D215" s="742" t="s">
        <v>79</v>
      </c>
      <c r="E215" s="576" t="s">
        <v>64</v>
      </c>
      <c r="F215" s="566"/>
      <c r="G215" s="566"/>
      <c r="H215" s="260"/>
      <c r="I215" s="260" t="s">
        <v>1381</v>
      </c>
      <c r="J215" s="260"/>
      <c r="K215" s="260" t="s">
        <v>1381</v>
      </c>
      <c r="L215" s="260"/>
      <c r="M215" s="260">
        <v>27539</v>
      </c>
      <c r="N215" s="260"/>
      <c r="O215" s="260" t="s">
        <v>1381</v>
      </c>
      <c r="P215" s="260"/>
      <c r="Q215" s="777" t="s">
        <v>1381</v>
      </c>
    </row>
    <row r="216" spans="1:17" s="2" customFormat="1" ht="12">
      <c r="A216" s="1536">
        <f t="shared" si="26"/>
        <v>216</v>
      </c>
      <c r="B216" s="110"/>
      <c r="C216" s="110"/>
      <c r="D216" s="742" t="s">
        <v>79</v>
      </c>
      <c r="E216" s="593" t="s">
        <v>297</v>
      </c>
      <c r="F216" s="567"/>
      <c r="G216" s="567"/>
      <c r="H216" s="255"/>
      <c r="I216" s="255" t="s">
        <v>1381</v>
      </c>
      <c r="J216" s="255"/>
      <c r="K216" s="255" t="s">
        <v>1381</v>
      </c>
      <c r="L216" s="255"/>
      <c r="M216" s="255">
        <v>81466</v>
      </c>
      <c r="N216" s="255"/>
      <c r="O216" s="255">
        <v>114100</v>
      </c>
      <c r="P216" s="255"/>
      <c r="Q216" s="806" t="s">
        <v>1381</v>
      </c>
    </row>
    <row r="217" spans="1:17" s="2" customFormat="1" ht="12">
      <c r="A217" s="1536">
        <f t="shared" si="26"/>
        <v>217</v>
      </c>
      <c r="B217" s="110" t="s">
        <v>79</v>
      </c>
      <c r="C217" s="110" t="s">
        <v>79</v>
      </c>
      <c r="D217" s="742" t="s">
        <v>79</v>
      </c>
      <c r="E217" s="557" t="s">
        <v>298</v>
      </c>
      <c r="F217" s="508"/>
      <c r="G217" s="508"/>
      <c r="H217" s="367"/>
      <c r="I217" s="258">
        <v>954469</v>
      </c>
      <c r="J217" s="258"/>
      <c r="K217" s="258">
        <v>1979200</v>
      </c>
      <c r="L217" s="258"/>
      <c r="M217" s="258">
        <v>5120300</v>
      </c>
      <c r="N217" s="258"/>
      <c r="O217" s="258">
        <v>5368900</v>
      </c>
      <c r="P217" s="258"/>
      <c r="Q217" s="805">
        <v>7272700</v>
      </c>
    </row>
    <row r="218" spans="1:17" s="2" customFormat="1" ht="12">
      <c r="A218" s="1536">
        <f t="shared" si="26"/>
        <v>218</v>
      </c>
      <c r="B218" s="110"/>
      <c r="C218" s="110"/>
      <c r="D218" s="742" t="s">
        <v>79</v>
      </c>
      <c r="E218" s="807" t="s">
        <v>299</v>
      </c>
      <c r="F218" s="567"/>
      <c r="G218" s="567"/>
      <c r="H218" s="255"/>
      <c r="I218" s="255">
        <v>1140232</v>
      </c>
      <c r="J218" s="255"/>
      <c r="K218" s="255">
        <v>2267526</v>
      </c>
      <c r="L218" s="255"/>
      <c r="M218" s="255">
        <v>5720700</v>
      </c>
      <c r="N218" s="255"/>
      <c r="O218" s="255">
        <v>6239600</v>
      </c>
      <c r="P218" s="255"/>
      <c r="Q218" s="806">
        <v>8392100</v>
      </c>
    </row>
    <row r="219" spans="1:17" s="2" customFormat="1">
      <c r="A219" s="1536">
        <f t="shared" si="26"/>
        <v>219</v>
      </c>
      <c r="B219" s="110"/>
      <c r="C219" s="110"/>
      <c r="D219" s="742" t="s">
        <v>79</v>
      </c>
      <c r="E219" s="714" t="s">
        <v>527</v>
      </c>
      <c r="F219" s="508"/>
      <c r="G219" s="508"/>
      <c r="H219" s="2" t="s">
        <v>79</v>
      </c>
      <c r="I219" s="1236" t="s">
        <v>79</v>
      </c>
      <c r="J219" s="2" t="s">
        <v>79</v>
      </c>
      <c r="K219" s="1236" t="s">
        <v>1388</v>
      </c>
      <c r="M219" s="1236" t="s">
        <v>1388</v>
      </c>
      <c r="N219" s="2" t="s">
        <v>1424</v>
      </c>
      <c r="O219" s="1236" t="s">
        <v>79</v>
      </c>
      <c r="P219" s="2" t="s">
        <v>1424</v>
      </c>
      <c r="Q219" s="1236" t="s">
        <v>79</v>
      </c>
    </row>
    <row r="220" spans="1:17" s="2" customFormat="1" ht="12">
      <c r="A220" s="1536">
        <f t="shared" si="26"/>
        <v>220</v>
      </c>
      <c r="B220" s="110"/>
      <c r="C220" s="110"/>
      <c r="D220" s="742" t="s">
        <v>79</v>
      </c>
      <c r="E220" s="574" t="s">
        <v>528</v>
      </c>
      <c r="F220" s="591"/>
      <c r="G220" s="591"/>
      <c r="H220" s="258"/>
      <c r="I220" s="257"/>
      <c r="J220" s="258"/>
      <c r="K220" s="257"/>
      <c r="L220" s="258"/>
      <c r="M220" s="257"/>
      <c r="N220" s="258"/>
      <c r="O220" s="258"/>
      <c r="P220" s="258"/>
      <c r="Q220" s="805"/>
    </row>
    <row r="221" spans="1:17" s="2" customFormat="1" ht="12">
      <c r="A221" s="1536">
        <f t="shared" si="26"/>
        <v>221</v>
      </c>
      <c r="B221" s="110"/>
      <c r="C221" s="110"/>
      <c r="D221" s="742" t="s">
        <v>79</v>
      </c>
      <c r="E221" s="576" t="s">
        <v>293</v>
      </c>
      <c r="F221" s="566"/>
      <c r="G221" s="566"/>
      <c r="H221" s="260">
        <v>39200</v>
      </c>
      <c r="I221" s="259">
        <v>134500</v>
      </c>
      <c r="J221" s="260">
        <v>39400</v>
      </c>
      <c r="K221" s="259">
        <v>76100</v>
      </c>
      <c r="L221" s="260">
        <v>36200</v>
      </c>
      <c r="M221" s="259">
        <v>94100</v>
      </c>
      <c r="N221" s="260">
        <v>73000</v>
      </c>
      <c r="O221" s="260">
        <v>124000</v>
      </c>
      <c r="P221" s="260">
        <v>47800</v>
      </c>
      <c r="Q221" s="777">
        <v>124400</v>
      </c>
    </row>
    <row r="222" spans="1:17" s="2" customFormat="1" ht="12">
      <c r="A222" s="1536">
        <f t="shared" si="26"/>
        <v>222</v>
      </c>
      <c r="B222" s="110"/>
      <c r="C222" s="110"/>
      <c r="D222" s="742" t="s">
        <v>79</v>
      </c>
      <c r="E222" s="576" t="s">
        <v>294</v>
      </c>
      <c r="F222" s="566"/>
      <c r="G222" s="566"/>
      <c r="H222" s="260">
        <v>11700</v>
      </c>
      <c r="I222" s="259" t="s">
        <v>1381</v>
      </c>
      <c r="J222" s="260">
        <v>10100</v>
      </c>
      <c r="K222" s="259" t="s">
        <v>1381</v>
      </c>
      <c r="L222" s="260">
        <v>18500</v>
      </c>
      <c r="M222" s="259" t="s">
        <v>1381</v>
      </c>
      <c r="N222" s="260">
        <v>20600</v>
      </c>
      <c r="O222" s="260" t="s">
        <v>1381</v>
      </c>
      <c r="P222" s="260">
        <v>23900</v>
      </c>
      <c r="Q222" s="777" t="s">
        <v>1381</v>
      </c>
    </row>
    <row r="223" spans="1:17" s="2" customFormat="1" ht="12">
      <c r="A223" s="1536">
        <f t="shared" si="26"/>
        <v>223</v>
      </c>
      <c r="B223" s="110"/>
      <c r="C223" s="110"/>
      <c r="D223" s="742" t="s">
        <v>79</v>
      </c>
      <c r="E223" s="576" t="s">
        <v>295</v>
      </c>
      <c r="F223" s="566"/>
      <c r="G223" s="566"/>
      <c r="H223" s="260" t="s">
        <v>1381</v>
      </c>
      <c r="I223" s="259">
        <v>49600</v>
      </c>
      <c r="J223" s="260" t="s">
        <v>1381</v>
      </c>
      <c r="K223" s="259">
        <v>54000</v>
      </c>
      <c r="L223" s="260" t="s">
        <v>1381</v>
      </c>
      <c r="M223" s="259">
        <v>37200</v>
      </c>
      <c r="N223" s="260" t="s">
        <v>1381</v>
      </c>
      <c r="O223" s="260">
        <v>36500</v>
      </c>
      <c r="P223" s="260" t="s">
        <v>1381</v>
      </c>
      <c r="Q223" s="777">
        <v>37900</v>
      </c>
    </row>
    <row r="224" spans="1:17" s="2" customFormat="1" ht="12">
      <c r="A224" s="1536">
        <f t="shared" si="26"/>
        <v>224</v>
      </c>
      <c r="B224" s="110"/>
      <c r="C224" s="110"/>
      <c r="D224" s="742" t="s">
        <v>79</v>
      </c>
      <c r="E224" s="576" t="s">
        <v>296</v>
      </c>
      <c r="F224" s="566"/>
      <c r="G224" s="566"/>
      <c r="H224" s="260" t="s">
        <v>1381</v>
      </c>
      <c r="I224" s="259" t="s">
        <v>1381</v>
      </c>
      <c r="J224" s="260" t="s">
        <v>1381</v>
      </c>
      <c r="K224" s="259" t="s">
        <v>1381</v>
      </c>
      <c r="L224" s="260" t="s">
        <v>1381</v>
      </c>
      <c r="M224" s="259" t="s">
        <v>1381</v>
      </c>
      <c r="N224" s="260" t="s">
        <v>1381</v>
      </c>
      <c r="O224" s="260" t="s">
        <v>1381</v>
      </c>
      <c r="P224" s="260" t="s">
        <v>1381</v>
      </c>
      <c r="Q224" s="777" t="s">
        <v>1381</v>
      </c>
    </row>
    <row r="225" spans="1:17" s="2" customFormat="1" ht="12">
      <c r="A225" s="1536">
        <f t="shared" si="26"/>
        <v>225</v>
      </c>
      <c r="B225" s="110"/>
      <c r="C225" s="110"/>
      <c r="D225" s="742" t="s">
        <v>79</v>
      </c>
      <c r="E225" s="576" t="s">
        <v>64</v>
      </c>
      <c r="F225" s="566"/>
      <c r="G225" s="566"/>
      <c r="H225" s="260" t="s">
        <v>1381</v>
      </c>
      <c r="I225" s="259" t="s">
        <v>1381</v>
      </c>
      <c r="J225" s="260" t="s">
        <v>1381</v>
      </c>
      <c r="K225" s="259" t="s">
        <v>1381</v>
      </c>
      <c r="L225" s="260" t="s">
        <v>1381</v>
      </c>
      <c r="M225" s="259" t="s">
        <v>1381</v>
      </c>
      <c r="N225" s="260" t="s">
        <v>1381</v>
      </c>
      <c r="O225" s="260" t="s">
        <v>1381</v>
      </c>
      <c r="P225" s="260" t="s">
        <v>1381</v>
      </c>
      <c r="Q225" s="777">
        <v>22000</v>
      </c>
    </row>
    <row r="226" spans="1:17" s="2" customFormat="1" ht="12">
      <c r="A226" s="1536">
        <f t="shared" si="26"/>
        <v>226</v>
      </c>
      <c r="B226" s="110"/>
      <c r="C226" s="110"/>
      <c r="D226" s="742" t="s">
        <v>79</v>
      </c>
      <c r="E226" s="593" t="s">
        <v>297</v>
      </c>
      <c r="F226" s="567"/>
      <c r="G226" s="567"/>
      <c r="H226" s="255" t="s">
        <v>1381</v>
      </c>
      <c r="I226" s="262">
        <v>142100</v>
      </c>
      <c r="J226" s="255" t="s">
        <v>1381</v>
      </c>
      <c r="K226" s="262">
        <v>122300</v>
      </c>
      <c r="L226" s="255" t="s">
        <v>1381</v>
      </c>
      <c r="M226" s="262">
        <v>132300</v>
      </c>
      <c r="N226" s="255" t="s">
        <v>1381</v>
      </c>
      <c r="O226" s="255">
        <v>168000</v>
      </c>
      <c r="P226" s="255" t="s">
        <v>1381</v>
      </c>
      <c r="Q226" s="806">
        <v>116000</v>
      </c>
    </row>
    <row r="227" spans="1:17" s="2" customFormat="1">
      <c r="A227" s="1536">
        <f t="shared" si="26"/>
        <v>227</v>
      </c>
      <c r="B227" s="110"/>
      <c r="C227" s="110"/>
      <c r="D227" s="742" t="s">
        <v>79</v>
      </c>
      <c r="E227" s="808" t="s">
        <v>529</v>
      </c>
      <c r="F227" s="508"/>
      <c r="G227" s="508"/>
      <c r="H227" s="1274" t="s">
        <v>79</v>
      </c>
      <c r="I227" s="1274" t="s">
        <v>79</v>
      </c>
      <c r="J227" s="1274" t="s">
        <v>79</v>
      </c>
      <c r="K227" s="1274" t="s">
        <v>1388</v>
      </c>
      <c r="L227" s="1274"/>
      <c r="M227" s="1274" t="s">
        <v>1388</v>
      </c>
      <c r="N227" s="1274" t="s">
        <v>1425</v>
      </c>
      <c r="O227" s="1274" t="s">
        <v>1388</v>
      </c>
      <c r="P227" s="1274" t="s">
        <v>1425</v>
      </c>
      <c r="Q227" s="1274" t="s">
        <v>1388</v>
      </c>
    </row>
    <row r="228" spans="1:17" s="2" customFormat="1" ht="12">
      <c r="A228" s="1536">
        <f t="shared" si="26"/>
        <v>228</v>
      </c>
      <c r="B228" s="110"/>
      <c r="C228" s="110"/>
      <c r="D228" s="742" t="s">
        <v>79</v>
      </c>
      <c r="E228" s="574" t="s">
        <v>530</v>
      </c>
      <c r="F228" s="591"/>
      <c r="G228" s="591"/>
      <c r="H228" s="258">
        <v>4800</v>
      </c>
      <c r="I228" s="257">
        <v>11400</v>
      </c>
      <c r="J228" s="258">
        <v>3600</v>
      </c>
      <c r="K228" s="257">
        <v>9300</v>
      </c>
      <c r="L228" s="258">
        <v>8700</v>
      </c>
      <c r="M228" s="257">
        <v>7700</v>
      </c>
      <c r="N228" s="258">
        <v>4000</v>
      </c>
      <c r="O228" s="258">
        <v>8100</v>
      </c>
      <c r="P228" s="258">
        <v>3100</v>
      </c>
      <c r="Q228" s="805">
        <v>7100</v>
      </c>
    </row>
    <row r="229" spans="1:17" s="2" customFormat="1" ht="12">
      <c r="A229" s="1536">
        <f t="shared" si="26"/>
        <v>229</v>
      </c>
      <c r="B229" s="110"/>
      <c r="C229" s="110"/>
      <c r="D229" s="742" t="s">
        <v>79</v>
      </c>
      <c r="E229" s="576" t="s">
        <v>531</v>
      </c>
      <c r="F229" s="566"/>
      <c r="G229" s="566"/>
      <c r="H229" s="260">
        <v>1600</v>
      </c>
      <c r="I229" s="259">
        <v>5100</v>
      </c>
      <c r="J229" s="260">
        <v>1300</v>
      </c>
      <c r="K229" s="259">
        <v>3000</v>
      </c>
      <c r="L229" s="260">
        <v>1300</v>
      </c>
      <c r="M229" s="259">
        <v>2900</v>
      </c>
      <c r="N229" s="260">
        <v>2200</v>
      </c>
      <c r="O229" s="260">
        <v>3800</v>
      </c>
      <c r="P229" s="260">
        <v>1300</v>
      </c>
      <c r="Q229" s="777">
        <v>3700</v>
      </c>
    </row>
    <row r="230" spans="1:17" s="2" customFormat="1" ht="12">
      <c r="A230" s="1536">
        <f t="shared" si="26"/>
        <v>230</v>
      </c>
      <c r="B230" s="110"/>
      <c r="C230" s="110"/>
      <c r="D230" s="742" t="s">
        <v>79</v>
      </c>
      <c r="E230" s="576" t="s">
        <v>294</v>
      </c>
      <c r="F230" s="566"/>
      <c r="G230" s="566"/>
      <c r="H230" s="260" t="s">
        <v>1381</v>
      </c>
      <c r="I230" s="259" t="s">
        <v>1381</v>
      </c>
      <c r="J230" s="260" t="s">
        <v>1381</v>
      </c>
      <c r="K230" s="259" t="s">
        <v>1381</v>
      </c>
      <c r="L230" s="260" t="s">
        <v>1381</v>
      </c>
      <c r="M230" s="259" t="s">
        <v>1381</v>
      </c>
      <c r="N230" s="260" t="s">
        <v>1381</v>
      </c>
      <c r="O230" s="260" t="s">
        <v>1381</v>
      </c>
      <c r="P230" s="260" t="s">
        <v>1381</v>
      </c>
      <c r="Q230" s="777" t="s">
        <v>1381</v>
      </c>
    </row>
    <row r="231" spans="1:17" s="2" customFormat="1" ht="12">
      <c r="A231" s="1536">
        <f t="shared" si="26"/>
        <v>231</v>
      </c>
      <c r="B231" s="110"/>
      <c r="C231" s="110"/>
      <c r="D231" s="742" t="s">
        <v>79</v>
      </c>
      <c r="E231" s="576" t="s">
        <v>532</v>
      </c>
      <c r="F231" s="566"/>
      <c r="G231" s="566"/>
      <c r="H231" s="260">
        <v>2900</v>
      </c>
      <c r="I231" s="259">
        <v>5300</v>
      </c>
      <c r="J231" s="260">
        <v>2100</v>
      </c>
      <c r="K231" s="259">
        <v>5500</v>
      </c>
      <c r="L231" s="260">
        <v>1700</v>
      </c>
      <c r="M231" s="259">
        <v>4300</v>
      </c>
      <c r="N231" s="260">
        <v>1300</v>
      </c>
      <c r="O231" s="260">
        <v>3300</v>
      </c>
      <c r="P231" s="260">
        <v>1500</v>
      </c>
      <c r="Q231" s="777">
        <v>2500</v>
      </c>
    </row>
    <row r="232" spans="1:17" s="2" customFormat="1" ht="12">
      <c r="A232" s="1536">
        <f t="shared" si="26"/>
        <v>232</v>
      </c>
      <c r="B232" s="110"/>
      <c r="C232" s="110"/>
      <c r="D232" s="742" t="s">
        <v>79</v>
      </c>
      <c r="E232" s="576" t="s">
        <v>296</v>
      </c>
      <c r="F232" s="566"/>
      <c r="G232" s="566"/>
      <c r="H232" s="260" t="s">
        <v>1381</v>
      </c>
      <c r="I232" s="259" t="s">
        <v>1381</v>
      </c>
      <c r="J232" s="260" t="s">
        <v>1381</v>
      </c>
      <c r="K232" s="259" t="s">
        <v>1381</v>
      </c>
      <c r="L232" s="260" t="s">
        <v>1381</v>
      </c>
      <c r="M232" s="259" t="s">
        <v>1381</v>
      </c>
      <c r="N232" s="260" t="s">
        <v>1381</v>
      </c>
      <c r="O232" s="260" t="s">
        <v>1381</v>
      </c>
      <c r="P232" s="260" t="s">
        <v>1381</v>
      </c>
      <c r="Q232" s="777" t="s">
        <v>1381</v>
      </c>
    </row>
    <row r="233" spans="1:17" s="2" customFormat="1" ht="12">
      <c r="A233" s="1536">
        <f t="shared" si="26"/>
        <v>233</v>
      </c>
      <c r="B233" s="110"/>
      <c r="C233" s="110"/>
      <c r="D233" s="742" t="s">
        <v>79</v>
      </c>
      <c r="E233" s="576" t="s">
        <v>64</v>
      </c>
      <c r="F233" s="566"/>
      <c r="G233" s="566"/>
      <c r="H233" s="260">
        <v>300</v>
      </c>
      <c r="I233" s="259">
        <v>700</v>
      </c>
      <c r="J233" s="260">
        <v>200</v>
      </c>
      <c r="K233" s="259">
        <v>600</v>
      </c>
      <c r="L233" s="260">
        <v>5700</v>
      </c>
      <c r="M233" s="259">
        <v>600</v>
      </c>
      <c r="N233" s="260">
        <v>300</v>
      </c>
      <c r="O233" s="260">
        <v>700</v>
      </c>
      <c r="P233" s="260">
        <v>200</v>
      </c>
      <c r="Q233" s="777">
        <v>600</v>
      </c>
    </row>
    <row r="234" spans="1:17">
      <c r="A234" s="1536">
        <f t="shared" si="26"/>
        <v>234</v>
      </c>
      <c r="E234" s="576" t="s">
        <v>297</v>
      </c>
      <c r="F234" s="566"/>
      <c r="G234" s="566"/>
      <c r="H234" s="260"/>
      <c r="I234" s="259" t="s">
        <v>1381</v>
      </c>
      <c r="J234" s="260" t="s">
        <v>1381</v>
      </c>
      <c r="K234" s="259" t="s">
        <v>1381</v>
      </c>
      <c r="L234" s="260" t="s">
        <v>1381</v>
      </c>
      <c r="M234" s="259" t="s">
        <v>1381</v>
      </c>
      <c r="N234" s="260" t="s">
        <v>1381</v>
      </c>
      <c r="O234" s="260" t="s">
        <v>1381</v>
      </c>
      <c r="P234" s="260" t="s">
        <v>1381</v>
      </c>
      <c r="Q234" s="777" t="s">
        <v>1381</v>
      </c>
    </row>
    <row r="235" spans="1:17">
      <c r="A235" s="1536">
        <f t="shared" si="26"/>
        <v>235</v>
      </c>
      <c r="E235" s="608" t="s">
        <v>533</v>
      </c>
      <c r="F235" s="567"/>
      <c r="G235" s="567"/>
      <c r="H235" s="726">
        <v>18.66</v>
      </c>
      <c r="I235" s="809">
        <v>21.63</v>
      </c>
      <c r="J235" s="726">
        <v>13.95</v>
      </c>
      <c r="K235" s="809">
        <v>17.97</v>
      </c>
      <c r="L235" s="726">
        <v>33.76</v>
      </c>
      <c r="M235" s="809">
        <v>14.62</v>
      </c>
      <c r="N235" s="726">
        <v>14.19</v>
      </c>
      <c r="O235" s="726">
        <v>14.7</v>
      </c>
      <c r="P235" s="726">
        <v>10.7</v>
      </c>
      <c r="Q235" s="750">
        <v>12.47</v>
      </c>
    </row>
    <row r="236" spans="1:17">
      <c r="A236" s="1536">
        <f t="shared" si="26"/>
        <v>236</v>
      </c>
    </row>
    <row r="237" spans="1:17" ht="18.75">
      <c r="A237" s="1536">
        <f t="shared" si="26"/>
        <v>237</v>
      </c>
      <c r="D237" s="1076">
        <f>D205+1</f>
        <v>9</v>
      </c>
      <c r="E237" s="799" t="s">
        <v>534</v>
      </c>
      <c r="N237" s="291" t="s">
        <v>498</v>
      </c>
    </row>
    <row r="238" spans="1:17">
      <c r="A238" s="1536">
        <f t="shared" si="26"/>
        <v>238</v>
      </c>
      <c r="H238" s="615">
        <v>201803</v>
      </c>
      <c r="I238" s="615">
        <v>201903</v>
      </c>
      <c r="J238" s="615">
        <v>202003</v>
      </c>
      <c r="K238" s="615">
        <v>202103</v>
      </c>
      <c r="L238" s="1189">
        <v>202203</v>
      </c>
      <c r="M238" s="1191" t="s">
        <v>535</v>
      </c>
      <c r="N238" s="1191"/>
    </row>
    <row r="239" spans="1:17">
      <c r="A239" s="1536">
        <f t="shared" si="26"/>
        <v>239</v>
      </c>
      <c r="H239" s="616" t="s">
        <v>1427</v>
      </c>
      <c r="I239" s="616" t="s">
        <v>1417</v>
      </c>
      <c r="J239" s="616" t="s">
        <v>1418</v>
      </c>
      <c r="K239" s="616" t="s">
        <v>1415</v>
      </c>
      <c r="L239" s="1190" t="s">
        <v>1412</v>
      </c>
      <c r="M239" s="1192" t="s">
        <v>536</v>
      </c>
      <c r="N239" s="1192" t="s">
        <v>537</v>
      </c>
    </row>
    <row r="240" spans="1:17">
      <c r="A240" s="1536">
        <f t="shared" si="26"/>
        <v>240</v>
      </c>
      <c r="H240" s="780" t="s">
        <v>1432</v>
      </c>
      <c r="I240" s="780" t="s">
        <v>1381</v>
      </c>
      <c r="J240" s="780" t="s">
        <v>1381</v>
      </c>
      <c r="K240" s="780" t="s">
        <v>1381</v>
      </c>
      <c r="L240" s="780" t="s">
        <v>1381</v>
      </c>
      <c r="M240" s="3"/>
      <c r="N240" s="3"/>
    </row>
    <row r="241" spans="1:14">
      <c r="A241" s="1536">
        <f t="shared" si="26"/>
        <v>241</v>
      </c>
      <c r="E241" s="810" t="s">
        <v>538</v>
      </c>
      <c r="F241" s="457"/>
      <c r="G241" s="457"/>
      <c r="H241" s="258">
        <v>42463</v>
      </c>
      <c r="I241" s="258">
        <v>41405</v>
      </c>
      <c r="J241" s="258">
        <v>40892</v>
      </c>
      <c r="K241" s="258">
        <v>40736</v>
      </c>
      <c r="L241" s="805" t="s">
        <v>1381</v>
      </c>
      <c r="M241" s="690">
        <f t="shared" ref="M241:M244" si="30">IF(SUM(L241)-SUM(K241)=0,"- ",SUM(L241)-SUM(K241))</f>
        <v>-40736</v>
      </c>
      <c r="N241" s="756">
        <f>IF(M241="- ","- ",IF(SUM(K241)=0,"- ",ROUND(M241/K241*100,2)))</f>
        <v>-100</v>
      </c>
    </row>
    <row r="242" spans="1:14">
      <c r="A242" s="1536">
        <f t="shared" si="26"/>
        <v>242</v>
      </c>
      <c r="E242" s="559" t="s">
        <v>539</v>
      </c>
      <c r="F242" s="459"/>
      <c r="G242" s="459"/>
      <c r="H242" s="260" t="s">
        <v>1381</v>
      </c>
      <c r="I242" s="260" t="s">
        <v>1381</v>
      </c>
      <c r="J242" s="260" t="s">
        <v>1381</v>
      </c>
      <c r="K242" s="260" t="s">
        <v>1381</v>
      </c>
      <c r="L242" s="777" t="s">
        <v>1381</v>
      </c>
      <c r="M242" s="692" t="str">
        <f t="shared" si="30"/>
        <v xml:space="preserve">- </v>
      </c>
      <c r="N242" s="759" t="str">
        <f t="shared" ref="N242:N268" si="31">IF(M242="- ","- ",IF(SUM(K242)=0,"- ",ROUND(M242/K242*100,2)))</f>
        <v xml:space="preserve">- </v>
      </c>
    </row>
    <row r="243" spans="1:14">
      <c r="A243" s="1536">
        <f t="shared" si="26"/>
        <v>243</v>
      </c>
      <c r="E243" s="559" t="s">
        <v>540</v>
      </c>
      <c r="F243" s="459"/>
      <c r="G243" s="459"/>
      <c r="H243" s="260" t="s">
        <v>1381</v>
      </c>
      <c r="I243" s="260" t="s">
        <v>1381</v>
      </c>
      <c r="J243" s="260" t="s">
        <v>1381</v>
      </c>
      <c r="K243" s="260" t="s">
        <v>1381</v>
      </c>
      <c r="L243" s="777" t="s">
        <v>1381</v>
      </c>
      <c r="M243" s="692" t="str">
        <f t="shared" si="30"/>
        <v xml:space="preserve">- </v>
      </c>
      <c r="N243" s="759" t="str">
        <f t="shared" si="31"/>
        <v xml:space="preserve">- </v>
      </c>
    </row>
    <row r="244" spans="1:14">
      <c r="A244" s="1536">
        <f t="shared" si="26"/>
        <v>244</v>
      </c>
      <c r="E244" s="559" t="s">
        <v>541</v>
      </c>
      <c r="F244" s="459"/>
      <c r="G244" s="459"/>
      <c r="H244" s="260" t="s">
        <v>1381</v>
      </c>
      <c r="I244" s="260" t="s">
        <v>1381</v>
      </c>
      <c r="J244" s="260" t="s">
        <v>1381</v>
      </c>
      <c r="K244" s="260" t="s">
        <v>1381</v>
      </c>
      <c r="L244" s="777" t="s">
        <v>1381</v>
      </c>
      <c r="M244" s="692" t="str">
        <f t="shared" si="30"/>
        <v xml:space="preserve">- </v>
      </c>
      <c r="N244" s="759" t="str">
        <f t="shared" si="31"/>
        <v xml:space="preserve">- </v>
      </c>
    </row>
    <row r="245" spans="1:14">
      <c r="A245" s="1536">
        <f t="shared" si="26"/>
        <v>245</v>
      </c>
      <c r="E245" s="560" t="s">
        <v>189</v>
      </c>
      <c r="F245" s="461"/>
      <c r="G245" s="461"/>
      <c r="H245" s="255" t="s">
        <v>1381</v>
      </c>
      <c r="I245" s="255" t="s">
        <v>1381</v>
      </c>
      <c r="J245" s="255" t="s">
        <v>1381</v>
      </c>
      <c r="K245" s="255" t="s">
        <v>1381</v>
      </c>
      <c r="L245" s="806" t="s">
        <v>1381</v>
      </c>
      <c r="M245" s="713" t="str">
        <f>IF(SUM(L245)-SUM(K245)=0,"- ",SUM(L245)-SUM(K245))</f>
        <v xml:space="preserve">- </v>
      </c>
      <c r="N245" s="762" t="str">
        <f t="shared" si="31"/>
        <v xml:space="preserve">- </v>
      </c>
    </row>
    <row r="246" spans="1:14">
      <c r="A246" s="1536">
        <f t="shared" si="26"/>
        <v>246</v>
      </c>
      <c r="E246" s="557" t="s">
        <v>542</v>
      </c>
      <c r="F246" s="457"/>
      <c r="G246" s="457"/>
      <c r="H246" s="258">
        <v>34507</v>
      </c>
      <c r="I246" s="258">
        <v>34108</v>
      </c>
      <c r="J246" s="258">
        <v>35126</v>
      </c>
      <c r="K246" s="258">
        <v>37501</v>
      </c>
      <c r="L246" s="805" t="s">
        <v>1381</v>
      </c>
      <c r="M246" s="690">
        <f t="shared" ref="M246:M268" si="32">IF(SUM(L246)-SUM(K246)=0,"- ",SUM(L246)-SUM(K246))</f>
        <v>-37501</v>
      </c>
      <c r="N246" s="756">
        <f t="shared" si="31"/>
        <v>-100</v>
      </c>
    </row>
    <row r="247" spans="1:14">
      <c r="A247" s="1536">
        <f t="shared" si="26"/>
        <v>247</v>
      </c>
      <c r="E247" s="559" t="s">
        <v>543</v>
      </c>
      <c r="F247" s="459"/>
      <c r="G247" s="459"/>
      <c r="H247" s="260">
        <v>7460</v>
      </c>
      <c r="I247" s="260">
        <v>7171</v>
      </c>
      <c r="J247" s="260">
        <v>7094</v>
      </c>
      <c r="K247" s="260">
        <v>8602</v>
      </c>
      <c r="L247" s="777" t="s">
        <v>1381</v>
      </c>
      <c r="M247" s="692">
        <f t="shared" si="32"/>
        <v>-8602</v>
      </c>
      <c r="N247" s="759">
        <f t="shared" si="31"/>
        <v>-100</v>
      </c>
    </row>
    <row r="248" spans="1:14">
      <c r="A248" s="1536">
        <f t="shared" si="26"/>
        <v>248</v>
      </c>
      <c r="E248" s="559" t="s">
        <v>544</v>
      </c>
      <c r="F248" s="459"/>
      <c r="G248" s="459"/>
      <c r="H248" s="260" t="s">
        <v>1381</v>
      </c>
      <c r="I248" s="260" t="s">
        <v>1381</v>
      </c>
      <c r="J248" s="260" t="s">
        <v>1381</v>
      </c>
      <c r="K248" s="260" t="s">
        <v>1381</v>
      </c>
      <c r="L248" s="777" t="s">
        <v>1381</v>
      </c>
      <c r="M248" s="692" t="str">
        <f t="shared" si="32"/>
        <v xml:space="preserve">- </v>
      </c>
      <c r="N248" s="759" t="str">
        <f t="shared" si="31"/>
        <v xml:space="preserve">- </v>
      </c>
    </row>
    <row r="249" spans="1:14">
      <c r="A249" s="1536">
        <f t="shared" si="26"/>
        <v>249</v>
      </c>
      <c r="E249" s="559" t="s">
        <v>545</v>
      </c>
      <c r="F249" s="459"/>
      <c r="G249" s="459"/>
      <c r="H249" s="260" t="s">
        <v>1381</v>
      </c>
      <c r="I249" s="260" t="s">
        <v>1381</v>
      </c>
      <c r="J249" s="260" t="s">
        <v>1381</v>
      </c>
      <c r="K249" s="260" t="s">
        <v>1381</v>
      </c>
      <c r="L249" s="777" t="s">
        <v>1381</v>
      </c>
      <c r="M249" s="692" t="str">
        <f t="shared" si="32"/>
        <v xml:space="preserve">- </v>
      </c>
      <c r="N249" s="759" t="str">
        <f t="shared" si="31"/>
        <v xml:space="preserve">- </v>
      </c>
    </row>
    <row r="250" spans="1:14">
      <c r="A250" s="1536">
        <f t="shared" si="26"/>
        <v>250</v>
      </c>
      <c r="E250" s="559" t="s">
        <v>546</v>
      </c>
      <c r="F250" s="459"/>
      <c r="G250" s="459"/>
      <c r="H250" s="260" t="s">
        <v>1381</v>
      </c>
      <c r="I250" s="260" t="s">
        <v>1381</v>
      </c>
      <c r="J250" s="260" t="s">
        <v>1381</v>
      </c>
      <c r="K250" s="260" t="s">
        <v>1381</v>
      </c>
      <c r="L250" s="777" t="s">
        <v>1381</v>
      </c>
      <c r="M250" s="692" t="str">
        <f t="shared" si="32"/>
        <v xml:space="preserve">- </v>
      </c>
      <c r="N250" s="759" t="str">
        <f t="shared" si="31"/>
        <v xml:space="preserve">- </v>
      </c>
    </row>
    <row r="251" spans="1:14">
      <c r="A251" s="1536">
        <f t="shared" si="26"/>
        <v>251</v>
      </c>
      <c r="E251" s="559" t="s">
        <v>547</v>
      </c>
      <c r="F251" s="459"/>
      <c r="G251" s="459"/>
      <c r="H251" s="67" t="s">
        <v>1381</v>
      </c>
      <c r="I251" s="67" t="s">
        <v>1381</v>
      </c>
      <c r="J251" s="67" t="s">
        <v>1381</v>
      </c>
      <c r="K251" s="248" t="s">
        <v>1381</v>
      </c>
      <c r="L251" s="811" t="s">
        <v>1381</v>
      </c>
      <c r="M251" s="692" t="str">
        <f t="shared" si="32"/>
        <v xml:space="preserve">- </v>
      </c>
      <c r="N251" s="759" t="str">
        <f t="shared" si="31"/>
        <v xml:space="preserve">- </v>
      </c>
    </row>
    <row r="252" spans="1:14">
      <c r="A252" s="1536">
        <f t="shared" si="26"/>
        <v>252</v>
      </c>
      <c r="E252" s="559" t="s">
        <v>548</v>
      </c>
      <c r="F252" s="459"/>
      <c r="G252" s="459"/>
      <c r="H252" s="67" t="s">
        <v>1381</v>
      </c>
      <c r="I252" s="67" t="s">
        <v>1381</v>
      </c>
      <c r="J252" s="67" t="s">
        <v>1381</v>
      </c>
      <c r="K252" s="248" t="s">
        <v>1381</v>
      </c>
      <c r="L252" s="811" t="s">
        <v>1381</v>
      </c>
      <c r="M252" s="692" t="str">
        <f t="shared" si="32"/>
        <v xml:space="preserve">- </v>
      </c>
      <c r="N252" s="759" t="str">
        <f t="shared" si="31"/>
        <v xml:space="preserve">- </v>
      </c>
    </row>
    <row r="253" spans="1:14">
      <c r="A253" s="1536">
        <f t="shared" si="26"/>
        <v>253</v>
      </c>
      <c r="E253" s="559" t="s">
        <v>549</v>
      </c>
      <c r="F253" s="459"/>
      <c r="G253" s="459"/>
      <c r="H253" s="67" t="s">
        <v>1381</v>
      </c>
      <c r="I253" s="67" t="s">
        <v>1381</v>
      </c>
      <c r="J253" s="67" t="s">
        <v>1381</v>
      </c>
      <c r="K253" s="248" t="s">
        <v>1381</v>
      </c>
      <c r="L253" s="811" t="s">
        <v>1381</v>
      </c>
      <c r="M253" s="692" t="str">
        <f t="shared" si="32"/>
        <v xml:space="preserve">- </v>
      </c>
      <c r="N253" s="759" t="str">
        <f t="shared" si="31"/>
        <v xml:space="preserve">- </v>
      </c>
    </row>
    <row r="254" spans="1:14">
      <c r="A254" s="1536">
        <f t="shared" si="26"/>
        <v>254</v>
      </c>
      <c r="E254" s="559" t="s">
        <v>550</v>
      </c>
      <c r="F254" s="459"/>
      <c r="G254" s="459"/>
      <c r="H254" s="67" t="s">
        <v>1381</v>
      </c>
      <c r="I254" s="67" t="s">
        <v>1381</v>
      </c>
      <c r="J254" s="67" t="s">
        <v>1381</v>
      </c>
      <c r="K254" s="248" t="s">
        <v>1381</v>
      </c>
      <c r="L254" s="811" t="s">
        <v>1381</v>
      </c>
      <c r="M254" s="692" t="str">
        <f t="shared" si="32"/>
        <v xml:space="preserve">- </v>
      </c>
      <c r="N254" s="759" t="str">
        <f t="shared" si="31"/>
        <v xml:space="preserve">- </v>
      </c>
    </row>
    <row r="255" spans="1:14">
      <c r="A255" s="1536">
        <f t="shared" si="26"/>
        <v>255</v>
      </c>
      <c r="E255" s="559" t="s">
        <v>551</v>
      </c>
      <c r="F255" s="459"/>
      <c r="G255" s="459"/>
      <c r="H255" s="67" t="s">
        <v>1381</v>
      </c>
      <c r="I255" s="67" t="s">
        <v>1381</v>
      </c>
      <c r="J255" s="67" t="s">
        <v>1381</v>
      </c>
      <c r="K255" s="248" t="s">
        <v>1381</v>
      </c>
      <c r="L255" s="811" t="s">
        <v>1381</v>
      </c>
      <c r="M255" s="692" t="str">
        <f t="shared" si="32"/>
        <v xml:space="preserve">- </v>
      </c>
      <c r="N255" s="759" t="str">
        <f t="shared" si="31"/>
        <v xml:space="preserve">- </v>
      </c>
    </row>
    <row r="256" spans="1:14">
      <c r="A256" s="1536">
        <f t="shared" si="26"/>
        <v>256</v>
      </c>
      <c r="E256" s="559" t="s">
        <v>552</v>
      </c>
      <c r="F256" s="459"/>
      <c r="G256" s="459"/>
      <c r="H256" s="67" t="s">
        <v>1381</v>
      </c>
      <c r="I256" s="67" t="s">
        <v>1381</v>
      </c>
      <c r="J256" s="67" t="s">
        <v>1381</v>
      </c>
      <c r="K256" s="248" t="s">
        <v>1381</v>
      </c>
      <c r="L256" s="811" t="s">
        <v>1381</v>
      </c>
      <c r="M256" s="692" t="str">
        <f t="shared" si="32"/>
        <v xml:space="preserve">- </v>
      </c>
      <c r="N256" s="759" t="str">
        <f t="shared" si="31"/>
        <v xml:space="preserve">- </v>
      </c>
    </row>
    <row r="257" spans="1:14">
      <c r="A257" s="1536">
        <f t="shared" si="26"/>
        <v>257</v>
      </c>
      <c r="E257" s="559" t="s">
        <v>553</v>
      </c>
      <c r="F257" s="459"/>
      <c r="G257" s="459"/>
      <c r="H257" s="67" t="s">
        <v>1381</v>
      </c>
      <c r="I257" s="67" t="s">
        <v>1381</v>
      </c>
      <c r="J257" s="67" t="s">
        <v>1381</v>
      </c>
      <c r="K257" s="248" t="s">
        <v>1381</v>
      </c>
      <c r="L257" s="811" t="s">
        <v>1381</v>
      </c>
      <c r="M257" s="692" t="str">
        <f t="shared" si="32"/>
        <v xml:space="preserve">- </v>
      </c>
      <c r="N257" s="759" t="str">
        <f t="shared" si="31"/>
        <v xml:space="preserve">- </v>
      </c>
    </row>
    <row r="258" spans="1:14">
      <c r="A258" s="1536">
        <f t="shared" si="26"/>
        <v>258</v>
      </c>
      <c r="E258" s="559" t="s">
        <v>554</v>
      </c>
      <c r="F258" s="459"/>
      <c r="G258" s="459"/>
      <c r="H258" s="67" t="s">
        <v>1381</v>
      </c>
      <c r="I258" s="67" t="s">
        <v>1381</v>
      </c>
      <c r="J258" s="67" t="s">
        <v>1381</v>
      </c>
      <c r="K258" s="248" t="s">
        <v>1381</v>
      </c>
      <c r="L258" s="811" t="s">
        <v>1381</v>
      </c>
      <c r="M258" s="692" t="str">
        <f t="shared" si="32"/>
        <v xml:space="preserve">- </v>
      </c>
      <c r="N258" s="759" t="str">
        <f t="shared" si="31"/>
        <v xml:space="preserve">- </v>
      </c>
    </row>
    <row r="259" spans="1:14">
      <c r="A259" s="1536">
        <f t="shared" ref="A259:A322" si="33">A258+1</f>
        <v>259</v>
      </c>
      <c r="E259" s="559" t="s">
        <v>555</v>
      </c>
      <c r="F259" s="459"/>
      <c r="G259" s="459"/>
      <c r="H259" s="67" t="s">
        <v>1381</v>
      </c>
      <c r="I259" s="67" t="s">
        <v>1381</v>
      </c>
      <c r="J259" s="67" t="s">
        <v>1381</v>
      </c>
      <c r="K259" s="248" t="s">
        <v>1381</v>
      </c>
      <c r="L259" s="811" t="s">
        <v>1381</v>
      </c>
      <c r="M259" s="692" t="str">
        <f t="shared" si="32"/>
        <v xml:space="preserve">- </v>
      </c>
      <c r="N259" s="759" t="str">
        <f t="shared" si="31"/>
        <v xml:space="preserve">- </v>
      </c>
    </row>
    <row r="260" spans="1:14">
      <c r="A260" s="1536">
        <f t="shared" si="33"/>
        <v>260</v>
      </c>
      <c r="E260" s="560" t="s">
        <v>189</v>
      </c>
      <c r="F260" s="461"/>
      <c r="G260" s="461"/>
      <c r="H260" s="69" t="s">
        <v>1381</v>
      </c>
      <c r="I260" s="69" t="s">
        <v>1381</v>
      </c>
      <c r="J260" s="69" t="s">
        <v>1381</v>
      </c>
      <c r="K260" s="203" t="s">
        <v>1381</v>
      </c>
      <c r="L260" s="812" t="s">
        <v>1381</v>
      </c>
      <c r="M260" s="713" t="str">
        <f t="shared" si="32"/>
        <v xml:space="preserve">- </v>
      </c>
      <c r="N260" s="762" t="str">
        <f t="shared" si="31"/>
        <v xml:space="preserve">- </v>
      </c>
    </row>
    <row r="261" spans="1:14">
      <c r="A261" s="1536">
        <f t="shared" si="33"/>
        <v>261</v>
      </c>
      <c r="E261" s="557" t="s">
        <v>556</v>
      </c>
      <c r="F261" s="457"/>
      <c r="G261" s="457"/>
      <c r="H261" s="65">
        <v>5910</v>
      </c>
      <c r="I261" s="65">
        <v>5612</v>
      </c>
      <c r="J261" s="65">
        <v>5891</v>
      </c>
      <c r="K261" s="201">
        <v>7795</v>
      </c>
      <c r="L261" s="813" t="s">
        <v>1381</v>
      </c>
      <c r="M261" s="690">
        <f t="shared" si="32"/>
        <v>-7795</v>
      </c>
      <c r="N261" s="756">
        <f t="shared" si="31"/>
        <v>-100</v>
      </c>
    </row>
    <row r="262" spans="1:14">
      <c r="A262" s="1536">
        <f t="shared" si="33"/>
        <v>262</v>
      </c>
      <c r="E262" s="559" t="s">
        <v>557</v>
      </c>
      <c r="F262" s="459"/>
      <c r="G262" s="459"/>
      <c r="H262" s="67">
        <v>5910</v>
      </c>
      <c r="I262" s="67">
        <v>5612</v>
      </c>
      <c r="J262" s="67">
        <v>5891</v>
      </c>
      <c r="K262" s="248">
        <v>7795</v>
      </c>
      <c r="L262" s="811" t="s">
        <v>1381</v>
      </c>
      <c r="M262" s="692">
        <f t="shared" si="32"/>
        <v>-7795</v>
      </c>
      <c r="N262" s="759">
        <f t="shared" si="31"/>
        <v>-100</v>
      </c>
    </row>
    <row r="263" spans="1:14">
      <c r="A263" s="1536">
        <f t="shared" si="33"/>
        <v>263</v>
      </c>
      <c r="E263" s="559" t="s">
        <v>558</v>
      </c>
      <c r="F263" s="459"/>
      <c r="G263" s="459"/>
      <c r="H263" s="67" t="s">
        <v>1381</v>
      </c>
      <c r="I263" s="67" t="s">
        <v>1381</v>
      </c>
      <c r="J263" s="67" t="s">
        <v>1381</v>
      </c>
      <c r="K263" s="248" t="s">
        <v>1381</v>
      </c>
      <c r="L263" s="811" t="s">
        <v>1381</v>
      </c>
      <c r="M263" s="692" t="str">
        <f t="shared" si="32"/>
        <v xml:space="preserve">- </v>
      </c>
      <c r="N263" s="759" t="str">
        <f t="shared" si="31"/>
        <v xml:space="preserve">- </v>
      </c>
    </row>
    <row r="264" spans="1:14">
      <c r="A264" s="1536">
        <f t="shared" si="33"/>
        <v>264</v>
      </c>
      <c r="E264" s="559" t="s">
        <v>559</v>
      </c>
      <c r="F264" s="459"/>
      <c r="G264" s="459"/>
      <c r="H264" s="67" t="s">
        <v>1381</v>
      </c>
      <c r="I264" s="67" t="s">
        <v>1381</v>
      </c>
      <c r="J264" s="67" t="s">
        <v>1381</v>
      </c>
      <c r="K264" s="248" t="s">
        <v>1381</v>
      </c>
      <c r="L264" s="811" t="s">
        <v>1381</v>
      </c>
      <c r="M264" s="692" t="str">
        <f t="shared" si="32"/>
        <v xml:space="preserve">- </v>
      </c>
      <c r="N264" s="759" t="str">
        <f t="shared" si="31"/>
        <v xml:space="preserve">- </v>
      </c>
    </row>
    <row r="265" spans="1:14">
      <c r="A265" s="1536">
        <f t="shared" si="33"/>
        <v>265</v>
      </c>
      <c r="E265" s="559" t="s">
        <v>560</v>
      </c>
      <c r="F265" s="459"/>
      <c r="G265" s="459"/>
      <c r="H265" s="67" t="s">
        <v>1381</v>
      </c>
      <c r="I265" s="67" t="s">
        <v>1381</v>
      </c>
      <c r="J265" s="67" t="s">
        <v>1381</v>
      </c>
      <c r="K265" s="248" t="s">
        <v>1381</v>
      </c>
      <c r="L265" s="811" t="s">
        <v>1381</v>
      </c>
      <c r="M265" s="692" t="str">
        <f t="shared" si="32"/>
        <v xml:space="preserve">- </v>
      </c>
      <c r="N265" s="759" t="str">
        <f t="shared" si="31"/>
        <v xml:space="preserve">- </v>
      </c>
    </row>
    <row r="266" spans="1:14">
      <c r="A266" s="1536">
        <f t="shared" si="33"/>
        <v>266</v>
      </c>
      <c r="E266" s="560" t="s">
        <v>189</v>
      </c>
      <c r="F266" s="461"/>
      <c r="G266" s="461"/>
      <c r="H266" s="69" t="s">
        <v>1381</v>
      </c>
      <c r="I266" s="69" t="s">
        <v>1381</v>
      </c>
      <c r="J266" s="69" t="s">
        <v>1381</v>
      </c>
      <c r="K266" s="203" t="s">
        <v>1381</v>
      </c>
      <c r="L266" s="812" t="s">
        <v>1381</v>
      </c>
      <c r="M266" s="713" t="str">
        <f t="shared" si="32"/>
        <v xml:space="preserve">- </v>
      </c>
      <c r="N266" s="762" t="str">
        <f t="shared" si="31"/>
        <v xml:space="preserve">- </v>
      </c>
    </row>
    <row r="267" spans="1:14">
      <c r="A267" s="1536">
        <f t="shared" si="33"/>
        <v>267</v>
      </c>
      <c r="E267" s="814" t="s">
        <v>189</v>
      </c>
      <c r="F267" s="467"/>
      <c r="G267" s="467"/>
      <c r="H267" s="206">
        <v>2202</v>
      </c>
      <c r="I267" s="206" t="s">
        <v>1381</v>
      </c>
      <c r="J267" s="206" t="s">
        <v>1381</v>
      </c>
      <c r="K267" s="468" t="s">
        <v>1381</v>
      </c>
      <c r="L267" s="815" t="s">
        <v>1381</v>
      </c>
      <c r="M267" s="699" t="str">
        <f t="shared" si="32"/>
        <v xml:space="preserve">- </v>
      </c>
      <c r="N267" s="816" t="str">
        <f t="shared" si="31"/>
        <v xml:space="preserve">- </v>
      </c>
    </row>
    <row r="268" spans="1:14">
      <c r="A268" s="1536">
        <f t="shared" si="33"/>
        <v>268</v>
      </c>
      <c r="E268" s="817" t="s">
        <v>561</v>
      </c>
      <c r="F268" s="467"/>
      <c r="G268" s="467"/>
      <c r="H268" s="206">
        <v>85082</v>
      </c>
      <c r="I268" s="206">
        <v>82995</v>
      </c>
      <c r="J268" s="206">
        <v>82560</v>
      </c>
      <c r="K268" s="468">
        <v>87415</v>
      </c>
      <c r="L268" s="815">
        <v>84299</v>
      </c>
      <c r="M268" s="699">
        <f t="shared" si="32"/>
        <v>-3116</v>
      </c>
      <c r="N268" s="816">
        <f t="shared" si="31"/>
        <v>-3.56</v>
      </c>
    </row>
    <row r="269" spans="1:14">
      <c r="A269" s="1536">
        <f t="shared" si="33"/>
        <v>269</v>
      </c>
    </row>
    <row r="270" spans="1:14" ht="21">
      <c r="A270" s="1536">
        <f t="shared" si="33"/>
        <v>270</v>
      </c>
      <c r="E270" s="769" t="s">
        <v>261</v>
      </c>
    </row>
    <row r="271" spans="1:14">
      <c r="A271" s="1536">
        <f t="shared" si="33"/>
        <v>271</v>
      </c>
    </row>
    <row r="272" spans="1:14" ht="18.75">
      <c r="A272" s="1536">
        <f t="shared" si="33"/>
        <v>272</v>
      </c>
      <c r="D272" s="1073">
        <f>D237+1</f>
        <v>10</v>
      </c>
      <c r="E272" s="687" t="s">
        <v>562</v>
      </c>
      <c r="F272" s="770"/>
      <c r="M272" s="291" t="s">
        <v>53</v>
      </c>
    </row>
    <row r="273" spans="1:14" s="2" customFormat="1">
      <c r="A273" s="1536">
        <f t="shared" si="33"/>
        <v>273</v>
      </c>
      <c r="B273" s="3"/>
      <c r="C273" s="3"/>
      <c r="D273" s="1074"/>
      <c r="E273" s="739"/>
      <c r="F273" s="508"/>
      <c r="G273" s="508"/>
      <c r="H273" s="615">
        <v>201803</v>
      </c>
      <c r="I273" s="615">
        <v>201903</v>
      </c>
      <c r="J273" s="615">
        <v>202003</v>
      </c>
      <c r="K273" s="615">
        <v>202103</v>
      </c>
      <c r="L273" s="1189">
        <v>202203</v>
      </c>
      <c r="M273" s="1198" t="s">
        <v>535</v>
      </c>
      <c r="N273" s="5"/>
    </row>
    <row r="274" spans="1:14" s="2" customFormat="1">
      <c r="A274" s="1536">
        <f t="shared" si="33"/>
        <v>274</v>
      </c>
      <c r="B274" s="3"/>
      <c r="C274" s="3"/>
      <c r="D274" s="494"/>
      <c r="E274" s="508"/>
      <c r="F274" s="508"/>
      <c r="G274" s="508"/>
      <c r="H274" s="780" t="s">
        <v>1427</v>
      </c>
      <c r="I274" s="780" t="s">
        <v>1417</v>
      </c>
      <c r="J274" s="780" t="s">
        <v>1418</v>
      </c>
      <c r="K274" s="780" t="s">
        <v>1415</v>
      </c>
      <c r="L274" s="1203" t="s">
        <v>1412</v>
      </c>
      <c r="M274" s="1205" t="s">
        <v>536</v>
      </c>
      <c r="N274" s="5"/>
    </row>
    <row r="275" spans="1:14" s="2" customFormat="1">
      <c r="A275" s="1536">
        <f t="shared" si="33"/>
        <v>275</v>
      </c>
      <c r="B275" s="3"/>
      <c r="C275" s="3"/>
      <c r="D275" s="494"/>
      <c r="E275" s="508"/>
      <c r="F275" s="508"/>
      <c r="G275" s="508"/>
      <c r="H275" s="780" t="s">
        <v>79</v>
      </c>
      <c r="I275" s="780" t="s">
        <v>79</v>
      </c>
      <c r="J275" s="780" t="s">
        <v>79</v>
      </c>
      <c r="K275" s="780" t="s">
        <v>79</v>
      </c>
      <c r="L275" s="780" t="s">
        <v>79</v>
      </c>
      <c r="M275" s="490"/>
      <c r="N275" s="5"/>
    </row>
    <row r="276" spans="1:14">
      <c r="A276" s="1536">
        <f t="shared" si="33"/>
        <v>276</v>
      </c>
      <c r="E276" s="810" t="s">
        <v>171</v>
      </c>
      <c r="F276" s="457"/>
      <c r="G276" s="457"/>
      <c r="H276" s="818">
        <v>-587</v>
      </c>
      <c r="I276" s="818">
        <v>4520</v>
      </c>
      <c r="J276" s="818">
        <v>3260</v>
      </c>
      <c r="K276" s="818">
        <v>-377</v>
      </c>
      <c r="L276" s="819">
        <v>-1453</v>
      </c>
      <c r="M276" s="692">
        <f t="shared" ref="M276:M289" si="34">IF(SUM(L276)-SUM(K276)=0,"- ",SUM(L276)-SUM(K276))</f>
        <v>-1076</v>
      </c>
    </row>
    <row r="277" spans="1:14">
      <c r="A277" s="1536">
        <f t="shared" si="33"/>
        <v>277</v>
      </c>
      <c r="E277" s="559" t="s">
        <v>172</v>
      </c>
      <c r="F277" s="459"/>
      <c r="G277" s="459"/>
      <c r="H277" s="820">
        <v>2662</v>
      </c>
      <c r="I277" s="820">
        <v>4743</v>
      </c>
      <c r="J277" s="820">
        <v>4700</v>
      </c>
      <c r="K277" s="820">
        <v>2129</v>
      </c>
      <c r="L277" s="821">
        <v>1648</v>
      </c>
      <c r="M277" s="692">
        <f t="shared" si="34"/>
        <v>-481</v>
      </c>
    </row>
    <row r="278" spans="1:14">
      <c r="A278" s="1536">
        <f t="shared" si="33"/>
        <v>278</v>
      </c>
      <c r="E278" s="559" t="s">
        <v>173</v>
      </c>
      <c r="F278" s="459"/>
      <c r="G278" s="459"/>
      <c r="H278" s="820" t="s">
        <v>1381</v>
      </c>
      <c r="I278" s="820" t="s">
        <v>1381</v>
      </c>
      <c r="J278" s="820" t="s">
        <v>1381</v>
      </c>
      <c r="K278" s="820" t="s">
        <v>1381</v>
      </c>
      <c r="L278" s="821" t="s">
        <v>1381</v>
      </c>
      <c r="M278" s="692" t="str">
        <f t="shared" si="34"/>
        <v xml:space="preserve">- </v>
      </c>
    </row>
    <row r="279" spans="1:14">
      <c r="A279" s="1536">
        <f t="shared" si="33"/>
        <v>279</v>
      </c>
      <c r="E279" s="559" t="s">
        <v>174</v>
      </c>
      <c r="F279" s="459"/>
      <c r="G279" s="459"/>
      <c r="H279" s="820">
        <v>-2583</v>
      </c>
      <c r="I279" s="820">
        <v>-133</v>
      </c>
      <c r="J279" s="820">
        <v>-1169</v>
      </c>
      <c r="K279" s="820">
        <v>-2444</v>
      </c>
      <c r="L279" s="821">
        <v>-3092</v>
      </c>
      <c r="M279" s="692">
        <f t="shared" si="34"/>
        <v>-648</v>
      </c>
    </row>
    <row r="280" spans="1:14">
      <c r="A280" s="1536">
        <f t="shared" si="33"/>
        <v>280</v>
      </c>
      <c r="E280" s="559" t="s">
        <v>175</v>
      </c>
      <c r="F280" s="459"/>
      <c r="G280" s="459"/>
      <c r="H280" s="820">
        <v>-666</v>
      </c>
      <c r="I280" s="820" t="s">
        <v>1381</v>
      </c>
      <c r="J280" s="820" t="s">
        <v>1381</v>
      </c>
      <c r="K280" s="820" t="s">
        <v>1381</v>
      </c>
      <c r="L280" s="821" t="s">
        <v>1381</v>
      </c>
      <c r="M280" s="692" t="str">
        <f t="shared" si="34"/>
        <v xml:space="preserve">- </v>
      </c>
    </row>
    <row r="281" spans="1:14">
      <c r="A281" s="1536">
        <f t="shared" si="33"/>
        <v>281</v>
      </c>
      <c r="E281" s="559" t="s">
        <v>176</v>
      </c>
      <c r="F281" s="459"/>
      <c r="G281" s="459"/>
      <c r="H281" s="820" t="s">
        <v>1381</v>
      </c>
      <c r="I281" s="820">
        <v>-90</v>
      </c>
      <c r="J281" s="820">
        <v>-269</v>
      </c>
      <c r="K281" s="820">
        <v>-61</v>
      </c>
      <c r="L281" s="821">
        <v>-8</v>
      </c>
      <c r="M281" s="692">
        <f t="shared" si="34"/>
        <v>53</v>
      </c>
    </row>
    <row r="282" spans="1:14">
      <c r="A282" s="1536">
        <f t="shared" si="33"/>
        <v>282</v>
      </c>
      <c r="E282" s="559" t="s">
        <v>116</v>
      </c>
      <c r="F282" s="459"/>
      <c r="G282" s="459"/>
      <c r="H282" s="820" t="s">
        <v>1381</v>
      </c>
      <c r="I282" s="820" t="s">
        <v>1381</v>
      </c>
      <c r="J282" s="820" t="s">
        <v>1381</v>
      </c>
      <c r="K282" s="820" t="s">
        <v>1381</v>
      </c>
      <c r="L282" s="821" t="s">
        <v>1381</v>
      </c>
      <c r="M282" s="692" t="str">
        <f t="shared" si="34"/>
        <v xml:space="preserve">- </v>
      </c>
    </row>
    <row r="283" spans="1:14">
      <c r="A283" s="1536">
        <f t="shared" si="33"/>
        <v>283</v>
      </c>
      <c r="E283" s="560" t="s">
        <v>177</v>
      </c>
      <c r="F283" s="461"/>
      <c r="G283" s="461"/>
      <c r="H283" s="822" t="s">
        <v>1381</v>
      </c>
      <c r="I283" s="822" t="s">
        <v>1381</v>
      </c>
      <c r="J283" s="822" t="s">
        <v>1381</v>
      </c>
      <c r="K283" s="822" t="s">
        <v>1381</v>
      </c>
      <c r="L283" s="823" t="s">
        <v>1381</v>
      </c>
      <c r="M283" s="696" t="str">
        <f t="shared" si="34"/>
        <v xml:space="preserve">- </v>
      </c>
    </row>
    <row r="284" spans="1:14">
      <c r="A284" s="1536">
        <f t="shared" si="33"/>
        <v>284</v>
      </c>
      <c r="E284" s="810" t="s">
        <v>178</v>
      </c>
      <c r="F284" s="457"/>
      <c r="G284" s="457"/>
      <c r="H284" s="824">
        <v>1609</v>
      </c>
      <c r="I284" s="824">
        <v>1878</v>
      </c>
      <c r="J284" s="824">
        <v>2685</v>
      </c>
      <c r="K284" s="824">
        <v>5819</v>
      </c>
      <c r="L284" s="825">
        <v>2711</v>
      </c>
      <c r="M284" s="690">
        <f t="shared" si="34"/>
        <v>-3108</v>
      </c>
    </row>
    <row r="285" spans="1:14">
      <c r="A285" s="1536">
        <f t="shared" si="33"/>
        <v>285</v>
      </c>
      <c r="E285" s="559" t="s">
        <v>172</v>
      </c>
      <c r="F285" s="459"/>
      <c r="G285" s="459"/>
      <c r="H285" s="820">
        <v>1903</v>
      </c>
      <c r="I285" s="820">
        <v>1889</v>
      </c>
      <c r="J285" s="820">
        <v>4694</v>
      </c>
      <c r="K285" s="820">
        <v>6435</v>
      </c>
      <c r="L285" s="821">
        <v>6021</v>
      </c>
      <c r="M285" s="692">
        <f t="shared" si="34"/>
        <v>-414</v>
      </c>
    </row>
    <row r="286" spans="1:14">
      <c r="A286" s="1536">
        <f t="shared" si="33"/>
        <v>286</v>
      </c>
      <c r="E286" s="559" t="s">
        <v>174</v>
      </c>
      <c r="F286" s="459"/>
      <c r="G286" s="459"/>
      <c r="H286" s="820">
        <v>-69</v>
      </c>
      <c r="I286" s="820">
        <v>-8</v>
      </c>
      <c r="J286" s="820">
        <v>-104</v>
      </c>
      <c r="K286" s="820">
        <v>-114</v>
      </c>
      <c r="L286" s="821">
        <v>-212</v>
      </c>
      <c r="M286" s="692">
        <f t="shared" si="34"/>
        <v>-98</v>
      </c>
    </row>
    <row r="287" spans="1:14">
      <c r="A287" s="1536">
        <f t="shared" si="33"/>
        <v>287</v>
      </c>
      <c r="E287" s="559" t="s">
        <v>176</v>
      </c>
      <c r="F287" s="459"/>
      <c r="G287" s="459"/>
      <c r="H287" s="820">
        <v>-224</v>
      </c>
      <c r="I287" s="820">
        <v>-1</v>
      </c>
      <c r="J287" s="820">
        <v>-1904</v>
      </c>
      <c r="K287" s="820">
        <v>-501</v>
      </c>
      <c r="L287" s="821">
        <v>-3098</v>
      </c>
      <c r="M287" s="692">
        <f t="shared" si="34"/>
        <v>-2597</v>
      </c>
    </row>
    <row r="288" spans="1:14">
      <c r="A288" s="1536">
        <f t="shared" si="33"/>
        <v>288</v>
      </c>
      <c r="E288" s="559" t="s">
        <v>116</v>
      </c>
      <c r="F288" s="459"/>
      <c r="G288" s="459"/>
      <c r="H288" s="820" t="s">
        <v>1381</v>
      </c>
      <c r="I288" s="820" t="s">
        <v>1381</v>
      </c>
      <c r="J288" s="820" t="s">
        <v>1381</v>
      </c>
      <c r="K288" s="820" t="s">
        <v>1381</v>
      </c>
      <c r="L288" s="821" t="s">
        <v>1381</v>
      </c>
      <c r="M288" s="692" t="str">
        <f t="shared" si="34"/>
        <v xml:space="preserve">- </v>
      </c>
    </row>
    <row r="289" spans="1:14">
      <c r="A289" s="1536">
        <f t="shared" si="33"/>
        <v>289</v>
      </c>
      <c r="E289" s="560" t="s">
        <v>177</v>
      </c>
      <c r="F289" s="461"/>
      <c r="G289" s="461"/>
      <c r="H289" s="826" t="s">
        <v>1381</v>
      </c>
      <c r="I289" s="826" t="s">
        <v>1381</v>
      </c>
      <c r="J289" s="826" t="s">
        <v>1381</v>
      </c>
      <c r="K289" s="826" t="s">
        <v>1381</v>
      </c>
      <c r="L289" s="827" t="s">
        <v>1381</v>
      </c>
      <c r="M289" s="713" t="str">
        <f t="shared" si="34"/>
        <v xml:space="preserve">- </v>
      </c>
    </row>
    <row r="290" spans="1:14">
      <c r="A290" s="1536">
        <f t="shared" si="33"/>
        <v>290</v>
      </c>
      <c r="E290" s="120" t="s">
        <v>563</v>
      </c>
      <c r="F290" s="467"/>
      <c r="G290" s="467"/>
      <c r="H290" s="480">
        <f>IF(SUM(H276)+SUM(H284)=0,"- ",SUM(H276)+SUM(H284))</f>
        <v>1022</v>
      </c>
      <c r="I290" s="480">
        <f t="shared" ref="I290:M290" si="35">IF(SUM(I276)+SUM(I284)=0,"- ",SUM(I276)+SUM(I284))</f>
        <v>6398</v>
      </c>
      <c r="J290" s="480">
        <f t="shared" si="35"/>
        <v>5945</v>
      </c>
      <c r="K290" s="480">
        <f t="shared" si="35"/>
        <v>5442</v>
      </c>
      <c r="L290" s="828">
        <f t="shared" si="35"/>
        <v>1258</v>
      </c>
      <c r="M290" s="699">
        <f t="shared" si="35"/>
        <v>-4184</v>
      </c>
    </row>
    <row r="291" spans="1:14">
      <c r="A291" s="1536">
        <f t="shared" si="33"/>
        <v>291</v>
      </c>
    </row>
    <row r="292" spans="1:14" ht="18.75">
      <c r="A292" s="1536">
        <f t="shared" si="33"/>
        <v>292</v>
      </c>
      <c r="D292" s="1073">
        <f>D272+1</f>
        <v>11</v>
      </c>
      <c r="E292" s="687" t="s">
        <v>564</v>
      </c>
      <c r="N292" s="291" t="s">
        <v>53</v>
      </c>
    </row>
    <row r="293" spans="1:14">
      <c r="A293" s="1536">
        <f t="shared" si="33"/>
        <v>293</v>
      </c>
      <c r="H293" s="615">
        <v>201803</v>
      </c>
      <c r="I293" s="615">
        <v>201903</v>
      </c>
      <c r="J293" s="615">
        <v>202003</v>
      </c>
      <c r="K293" s="615">
        <v>202103</v>
      </c>
      <c r="L293" s="1189">
        <v>202203</v>
      </c>
      <c r="M293" s="1198" t="s">
        <v>535</v>
      </c>
      <c r="N293" s="1206" t="s">
        <v>565</v>
      </c>
    </row>
    <row r="294" spans="1:14">
      <c r="A294" s="1536">
        <f t="shared" si="33"/>
        <v>294</v>
      </c>
      <c r="H294" s="616" t="s">
        <v>1427</v>
      </c>
      <c r="I294" s="616" t="s">
        <v>1417</v>
      </c>
      <c r="J294" s="616" t="s">
        <v>1418</v>
      </c>
      <c r="K294" s="616" t="s">
        <v>1415</v>
      </c>
      <c r="L294" s="1190" t="s">
        <v>1412</v>
      </c>
      <c r="M294" s="1192" t="s">
        <v>536</v>
      </c>
      <c r="N294" s="1207"/>
    </row>
    <row r="295" spans="1:14">
      <c r="A295" s="1536">
        <f t="shared" si="33"/>
        <v>295</v>
      </c>
      <c r="H295" s="780" t="s">
        <v>79</v>
      </c>
      <c r="I295" s="780" t="s">
        <v>79</v>
      </c>
      <c r="J295" s="780" t="s">
        <v>79</v>
      </c>
      <c r="K295" s="780" t="s">
        <v>79</v>
      </c>
      <c r="L295" s="780" t="s">
        <v>79</v>
      </c>
      <c r="M295" s="3"/>
      <c r="N295" s="3"/>
    </row>
    <row r="296" spans="1:14">
      <c r="A296" s="1536">
        <f t="shared" si="33"/>
        <v>296</v>
      </c>
      <c r="E296" s="829" t="s">
        <v>566</v>
      </c>
      <c r="F296" s="457"/>
      <c r="G296" s="457"/>
      <c r="H296" s="258">
        <v>161061</v>
      </c>
      <c r="I296" s="258">
        <v>148921</v>
      </c>
      <c r="J296" s="258">
        <v>92471</v>
      </c>
      <c r="K296" s="258">
        <v>182208</v>
      </c>
      <c r="L296" s="805">
        <v>148100</v>
      </c>
      <c r="M296" s="690">
        <f t="shared" ref="M296:M299" si="36">IF(SUM(L296)-SUM(K296)=0,"- ",SUM(L296)-SUM(K296))</f>
        <v>-34108</v>
      </c>
      <c r="N296" s="813">
        <v>4365</v>
      </c>
    </row>
    <row r="297" spans="1:14">
      <c r="A297" s="1536">
        <f t="shared" si="33"/>
        <v>297</v>
      </c>
      <c r="E297" s="830" t="s">
        <v>567</v>
      </c>
      <c r="F297" s="459"/>
      <c r="G297" s="459"/>
      <c r="H297" s="260">
        <v>9344</v>
      </c>
      <c r="I297" s="260">
        <v>8377</v>
      </c>
      <c r="J297" s="260">
        <v>2664</v>
      </c>
      <c r="K297" s="260">
        <v>104</v>
      </c>
      <c r="L297" s="777">
        <v>-8327</v>
      </c>
      <c r="M297" s="692">
        <f t="shared" si="36"/>
        <v>-8431</v>
      </c>
      <c r="N297" s="811">
        <v>-4</v>
      </c>
    </row>
    <row r="298" spans="1:14">
      <c r="A298" s="1536">
        <f t="shared" si="33"/>
        <v>298</v>
      </c>
      <c r="E298" s="748" t="s">
        <v>568</v>
      </c>
      <c r="F298" s="459"/>
      <c r="G298" s="459"/>
      <c r="H298" s="260">
        <v>5141</v>
      </c>
      <c r="I298" s="260">
        <v>3234</v>
      </c>
      <c r="J298" s="260">
        <v>1535</v>
      </c>
      <c r="K298" s="260">
        <v>194</v>
      </c>
      <c r="L298" s="777">
        <v>-2516</v>
      </c>
      <c r="M298" s="692">
        <f t="shared" si="36"/>
        <v>-2710</v>
      </c>
      <c r="N298" s="811">
        <v>-25</v>
      </c>
    </row>
    <row r="299" spans="1:14">
      <c r="A299" s="1536">
        <f t="shared" si="33"/>
        <v>299</v>
      </c>
      <c r="E299" s="748" t="s">
        <v>569</v>
      </c>
      <c r="F299" s="459"/>
      <c r="G299" s="459"/>
      <c r="H299" s="260">
        <v>2807</v>
      </c>
      <c r="I299" s="260">
        <v>2493</v>
      </c>
      <c r="J299" s="260">
        <v>947</v>
      </c>
      <c r="K299" s="260">
        <v>702</v>
      </c>
      <c r="L299" s="777">
        <v>-1319</v>
      </c>
      <c r="M299" s="692">
        <f t="shared" si="36"/>
        <v>-2021</v>
      </c>
      <c r="N299" s="811">
        <v>-3</v>
      </c>
    </row>
    <row r="300" spans="1:14">
      <c r="A300" s="1536">
        <f t="shared" si="33"/>
        <v>300</v>
      </c>
      <c r="E300" s="748" t="s">
        <v>570</v>
      </c>
      <c r="F300" s="459"/>
      <c r="G300" s="459"/>
      <c r="H300" s="260" t="s">
        <v>1381</v>
      </c>
      <c r="I300" s="260" t="s">
        <v>1381</v>
      </c>
      <c r="J300" s="260" t="s">
        <v>1381</v>
      </c>
      <c r="K300" s="260" t="s">
        <v>1381</v>
      </c>
      <c r="L300" s="777" t="s">
        <v>1381</v>
      </c>
      <c r="M300" s="692" t="str">
        <f>IF(SUM(L300)-SUM(K300)=0,"- ",SUM(L300)-SUM(K300))</f>
        <v xml:space="preserve">- </v>
      </c>
      <c r="N300" s="811" t="s">
        <v>1381</v>
      </c>
    </row>
    <row r="301" spans="1:14">
      <c r="A301" s="1536">
        <f t="shared" si="33"/>
        <v>301</v>
      </c>
      <c r="E301" s="748" t="s">
        <v>571</v>
      </c>
      <c r="F301" s="459"/>
      <c r="G301" s="459"/>
      <c r="H301" s="260">
        <v>1396</v>
      </c>
      <c r="I301" s="260">
        <v>2649</v>
      </c>
      <c r="J301" s="260">
        <v>182</v>
      </c>
      <c r="K301" s="260">
        <v>-793</v>
      </c>
      <c r="L301" s="777">
        <v>-4493</v>
      </c>
      <c r="M301" s="692">
        <f t="shared" ref="M301:M305" si="37">IF(SUM(L301)-SUM(K301)=0,"- ",SUM(L301)-SUM(K301))</f>
        <v>-3700</v>
      </c>
      <c r="N301" s="811">
        <v>25</v>
      </c>
    </row>
    <row r="302" spans="1:14">
      <c r="A302" s="1536">
        <f t="shared" si="33"/>
        <v>302</v>
      </c>
      <c r="E302" s="636" t="s">
        <v>572</v>
      </c>
      <c r="F302" s="459"/>
      <c r="G302" s="459"/>
      <c r="H302" s="260">
        <v>144149</v>
      </c>
      <c r="I302" s="260">
        <v>129936</v>
      </c>
      <c r="J302" s="260">
        <v>91856</v>
      </c>
      <c r="K302" s="260">
        <v>144162</v>
      </c>
      <c r="L302" s="777">
        <v>144495</v>
      </c>
      <c r="M302" s="692">
        <f t="shared" si="37"/>
        <v>333</v>
      </c>
      <c r="N302" s="811">
        <v>4983</v>
      </c>
    </row>
    <row r="303" spans="1:14">
      <c r="A303" s="1536">
        <f t="shared" si="33"/>
        <v>303</v>
      </c>
      <c r="E303" s="636" t="s">
        <v>573</v>
      </c>
      <c r="F303" s="459"/>
      <c r="G303" s="459"/>
      <c r="H303" s="260">
        <v>7568</v>
      </c>
      <c r="I303" s="260">
        <v>10608</v>
      </c>
      <c r="J303" s="260">
        <v>-2048</v>
      </c>
      <c r="K303" s="260">
        <v>37943</v>
      </c>
      <c r="L303" s="777">
        <v>11933</v>
      </c>
      <c r="M303" s="692">
        <f t="shared" si="37"/>
        <v>-26010</v>
      </c>
      <c r="N303" s="811">
        <v>-614</v>
      </c>
    </row>
    <row r="304" spans="1:14">
      <c r="A304" s="1536">
        <f t="shared" si="33"/>
        <v>304</v>
      </c>
      <c r="E304" s="748" t="s">
        <v>574</v>
      </c>
      <c r="F304" s="459"/>
      <c r="G304" s="459"/>
      <c r="H304" s="260">
        <v>-3058</v>
      </c>
      <c r="I304" s="260">
        <v>1707</v>
      </c>
      <c r="J304" s="260">
        <v>5226</v>
      </c>
      <c r="K304" s="260">
        <v>7903</v>
      </c>
      <c r="L304" s="777">
        <v>-14549</v>
      </c>
      <c r="M304" s="692">
        <f t="shared" si="37"/>
        <v>-22452</v>
      </c>
      <c r="N304" s="811">
        <v>-1616</v>
      </c>
    </row>
    <row r="305" spans="1:15">
      <c r="A305" s="1536">
        <f t="shared" si="33"/>
        <v>305</v>
      </c>
      <c r="E305" s="749" t="s">
        <v>575</v>
      </c>
      <c r="F305" s="461"/>
      <c r="G305" s="461"/>
      <c r="H305" s="255">
        <v>10626</v>
      </c>
      <c r="I305" s="255">
        <v>8901</v>
      </c>
      <c r="J305" s="255">
        <v>-7274</v>
      </c>
      <c r="K305" s="255">
        <v>30040</v>
      </c>
      <c r="L305" s="806">
        <v>26482</v>
      </c>
      <c r="M305" s="713">
        <f t="shared" si="37"/>
        <v>-3558</v>
      </c>
      <c r="N305" s="812">
        <v>1002</v>
      </c>
    </row>
    <row r="306" spans="1:15">
      <c r="A306" s="1536">
        <f t="shared" si="33"/>
        <v>306</v>
      </c>
      <c r="E306" s="831"/>
      <c r="H306" s="368"/>
      <c r="I306" s="368"/>
      <c r="J306" s="368"/>
      <c r="K306" s="368"/>
      <c r="L306" s="368"/>
      <c r="M306" s="368"/>
      <c r="N306" s="368"/>
      <c r="O306" s="368"/>
    </row>
    <row r="307" spans="1:15" ht="18.75">
      <c r="A307" s="1536">
        <f t="shared" si="33"/>
        <v>307</v>
      </c>
      <c r="D307" s="1073">
        <f>D292+1</f>
        <v>12</v>
      </c>
      <c r="E307" s="687" t="s">
        <v>576</v>
      </c>
      <c r="N307" s="291" t="s">
        <v>53</v>
      </c>
    </row>
    <row r="308" spans="1:15">
      <c r="A308" s="1536">
        <f t="shared" si="33"/>
        <v>308</v>
      </c>
      <c r="H308" s="615">
        <v>201803</v>
      </c>
      <c r="I308" s="615">
        <v>201903</v>
      </c>
      <c r="J308" s="615">
        <v>202003</v>
      </c>
      <c r="K308" s="615">
        <v>202103</v>
      </c>
      <c r="L308" s="1189">
        <v>202203</v>
      </c>
      <c r="M308" s="1191" t="s">
        <v>535</v>
      </c>
      <c r="N308" s="1191"/>
      <c r="O308" s="2"/>
    </row>
    <row r="309" spans="1:15">
      <c r="A309" s="1536">
        <f t="shared" si="33"/>
        <v>309</v>
      </c>
      <c r="H309" s="616" t="s">
        <v>1427</v>
      </c>
      <c r="I309" s="616" t="s">
        <v>1417</v>
      </c>
      <c r="J309" s="616" t="s">
        <v>1418</v>
      </c>
      <c r="K309" s="616" t="s">
        <v>1415</v>
      </c>
      <c r="L309" s="1190" t="s">
        <v>1412</v>
      </c>
      <c r="M309" s="1192" t="s">
        <v>536</v>
      </c>
      <c r="N309" s="1192" t="s">
        <v>537</v>
      </c>
      <c r="O309" s="2"/>
    </row>
    <row r="310" spans="1:15">
      <c r="A310" s="1536">
        <f t="shared" si="33"/>
        <v>310</v>
      </c>
      <c r="H310" s="780"/>
      <c r="I310" s="780"/>
      <c r="J310" s="780"/>
      <c r="K310" s="780"/>
      <c r="L310" s="780"/>
      <c r="M310" s="3"/>
      <c r="N310" s="3"/>
      <c r="O310" s="2"/>
    </row>
    <row r="311" spans="1:15">
      <c r="A311" s="1536">
        <f t="shared" si="33"/>
        <v>311</v>
      </c>
      <c r="E311" s="829" t="s">
        <v>566</v>
      </c>
      <c r="F311" s="457"/>
      <c r="G311" s="457"/>
      <c r="H311" s="258">
        <v>2120057</v>
      </c>
      <c r="I311" s="258">
        <v>2041667</v>
      </c>
      <c r="J311" s="258">
        <v>2058467</v>
      </c>
      <c r="K311" s="258">
        <v>2332839</v>
      </c>
      <c r="L311" s="805">
        <v>2407408</v>
      </c>
      <c r="M311" s="690">
        <f t="shared" ref="M311:M313" si="38">IF(SUM(L311)-SUM(K311)=0,"- ",SUM(L311)-SUM(K311))</f>
        <v>74569</v>
      </c>
      <c r="N311" s="756">
        <f t="shared" ref="N311:N314" si="39">IF(SUM(K311)=0,"- ",ROUND(M311/K311*100,2))</f>
        <v>3.2</v>
      </c>
      <c r="O311" s="2"/>
    </row>
    <row r="312" spans="1:15">
      <c r="A312" s="1536">
        <f t="shared" si="33"/>
        <v>312</v>
      </c>
      <c r="E312" s="830" t="s">
        <v>567</v>
      </c>
      <c r="F312" s="459"/>
      <c r="G312" s="459"/>
      <c r="H312" s="260">
        <v>1210989</v>
      </c>
      <c r="I312" s="260">
        <v>1025991</v>
      </c>
      <c r="J312" s="260">
        <v>959843</v>
      </c>
      <c r="K312" s="260">
        <v>1029159</v>
      </c>
      <c r="L312" s="777">
        <v>1053666</v>
      </c>
      <c r="M312" s="692">
        <f>IF(SUM(L312)-SUM(K312)=0,"- ",SUM(L312)-SUM(K312))</f>
        <v>24507</v>
      </c>
      <c r="N312" s="759">
        <f>IF(SUM(K312)=0,"- ",ROUND(M312/K312*100,2))</f>
        <v>2.38</v>
      </c>
      <c r="O312" s="2"/>
    </row>
    <row r="313" spans="1:15">
      <c r="A313" s="1536">
        <f t="shared" si="33"/>
        <v>313</v>
      </c>
      <c r="E313" s="748" t="s">
        <v>568</v>
      </c>
      <c r="F313" s="459"/>
      <c r="G313" s="459"/>
      <c r="H313" s="260">
        <v>452068</v>
      </c>
      <c r="I313" s="260">
        <v>263875</v>
      </c>
      <c r="J313" s="260">
        <v>170935</v>
      </c>
      <c r="K313" s="260">
        <v>187007</v>
      </c>
      <c r="L313" s="777">
        <v>163322</v>
      </c>
      <c r="M313" s="692">
        <f t="shared" si="38"/>
        <v>-23685</v>
      </c>
      <c r="N313" s="759">
        <f t="shared" si="39"/>
        <v>-12.67</v>
      </c>
      <c r="O313" s="2"/>
    </row>
    <row r="314" spans="1:15">
      <c r="A314" s="1536">
        <f t="shared" si="33"/>
        <v>314</v>
      </c>
      <c r="E314" s="748" t="s">
        <v>569</v>
      </c>
      <c r="F314" s="459"/>
      <c r="G314" s="459"/>
      <c r="H314" s="260">
        <v>394300</v>
      </c>
      <c r="I314" s="260">
        <v>348003</v>
      </c>
      <c r="J314" s="260">
        <v>351979</v>
      </c>
      <c r="K314" s="260">
        <v>374191</v>
      </c>
      <c r="L314" s="777">
        <v>365453</v>
      </c>
      <c r="M314" s="692">
        <f>IF(SUM(L314)-SUM(K314)=0,"- ",SUM(L314)-SUM(K314))</f>
        <v>-8738</v>
      </c>
      <c r="N314" s="759">
        <f t="shared" si="39"/>
        <v>-2.34</v>
      </c>
      <c r="O314" s="2"/>
    </row>
    <row r="315" spans="1:15">
      <c r="A315" s="1536">
        <f t="shared" si="33"/>
        <v>315</v>
      </c>
      <c r="E315" s="748" t="s">
        <v>570</v>
      </c>
      <c r="F315" s="459"/>
      <c r="G315" s="459"/>
      <c r="H315" s="260" t="s">
        <v>1381</v>
      </c>
      <c r="I315" s="260" t="s">
        <v>1381</v>
      </c>
      <c r="J315" s="260" t="s">
        <v>1381</v>
      </c>
      <c r="K315" s="260" t="s">
        <v>1381</v>
      </c>
      <c r="L315" s="777" t="s">
        <v>1381</v>
      </c>
      <c r="M315" s="692" t="str">
        <f>IF(SUM(L315)-SUM(K315)=0,"- ",SUM(L315)-SUM(K315))</f>
        <v xml:space="preserve">- </v>
      </c>
      <c r="N315" s="759" t="str">
        <f>IF(SUM(K315)=0,"- ",ROUND(M315/K315*100,2))</f>
        <v xml:space="preserve">- </v>
      </c>
      <c r="O315" s="2"/>
    </row>
    <row r="316" spans="1:15">
      <c r="A316" s="1536">
        <f t="shared" si="33"/>
        <v>316</v>
      </c>
      <c r="E316" s="748" t="s">
        <v>571</v>
      </c>
      <c r="F316" s="459"/>
      <c r="G316" s="459"/>
      <c r="H316" s="260">
        <v>364619</v>
      </c>
      <c r="I316" s="260">
        <v>414112</v>
      </c>
      <c r="J316" s="260">
        <v>436926</v>
      </c>
      <c r="K316" s="260">
        <v>467958</v>
      </c>
      <c r="L316" s="777">
        <v>524889</v>
      </c>
      <c r="M316" s="692">
        <f t="shared" ref="M316:M320" si="40">IF(SUM(L316)-SUM(K316)=0,"- ",SUM(L316)-SUM(K316))</f>
        <v>56931</v>
      </c>
      <c r="N316" s="759">
        <f t="shared" ref="N316:N320" si="41">IF(SUM(K316)=0,"- ",ROUND(M316/K316*100,2))</f>
        <v>12.17</v>
      </c>
      <c r="O316" s="2"/>
    </row>
    <row r="317" spans="1:15">
      <c r="A317" s="1536">
        <f t="shared" si="33"/>
        <v>317</v>
      </c>
      <c r="E317" s="636" t="s">
        <v>572</v>
      </c>
      <c r="F317" s="459"/>
      <c r="G317" s="459"/>
      <c r="H317" s="260">
        <v>243810</v>
      </c>
      <c r="I317" s="260">
        <v>228293</v>
      </c>
      <c r="J317" s="260">
        <v>187452</v>
      </c>
      <c r="K317" s="260">
        <v>239468</v>
      </c>
      <c r="L317" s="777">
        <v>233737</v>
      </c>
      <c r="M317" s="692">
        <f t="shared" si="40"/>
        <v>-5731</v>
      </c>
      <c r="N317" s="759">
        <f t="shared" si="41"/>
        <v>-2.39</v>
      </c>
      <c r="O317" s="2"/>
    </row>
    <row r="318" spans="1:15">
      <c r="A318" s="1536">
        <f t="shared" si="33"/>
        <v>318</v>
      </c>
      <c r="E318" s="636" t="s">
        <v>573</v>
      </c>
      <c r="F318" s="459"/>
      <c r="G318" s="459"/>
      <c r="H318" s="260">
        <v>665255</v>
      </c>
      <c r="I318" s="260">
        <v>787379</v>
      </c>
      <c r="J318" s="260">
        <v>911170</v>
      </c>
      <c r="K318" s="260">
        <v>1064211</v>
      </c>
      <c r="L318" s="777">
        <v>1120002</v>
      </c>
      <c r="M318" s="692">
        <f t="shared" si="40"/>
        <v>55791</v>
      </c>
      <c r="N318" s="759">
        <f>IF(SUM(K318)=0,"- ",ROUND(M318/K318*100,2))</f>
        <v>5.24</v>
      </c>
      <c r="O318" s="2"/>
    </row>
    <row r="319" spans="1:15">
      <c r="A319" s="1536">
        <f t="shared" si="33"/>
        <v>319</v>
      </c>
      <c r="E319" s="748" t="s">
        <v>574</v>
      </c>
      <c r="F319" s="459"/>
      <c r="G319" s="459"/>
      <c r="H319" s="260">
        <v>382955</v>
      </c>
      <c r="I319" s="260">
        <v>433727</v>
      </c>
      <c r="J319" s="260">
        <v>507747</v>
      </c>
      <c r="K319" s="260">
        <v>520632</v>
      </c>
      <c r="L319" s="777">
        <v>533955</v>
      </c>
      <c r="M319" s="692">
        <f>IF(SUM(L319)-SUM(K319)=0,"- ",SUM(L319)-SUM(K319))</f>
        <v>13323</v>
      </c>
      <c r="N319" s="759">
        <f t="shared" si="41"/>
        <v>2.56</v>
      </c>
      <c r="O319" s="2"/>
    </row>
    <row r="320" spans="1:15">
      <c r="A320" s="1536">
        <f t="shared" si="33"/>
        <v>320</v>
      </c>
      <c r="E320" s="749" t="s">
        <v>575</v>
      </c>
      <c r="F320" s="461"/>
      <c r="G320" s="461"/>
      <c r="H320" s="255">
        <v>282300</v>
      </c>
      <c r="I320" s="255">
        <v>353652</v>
      </c>
      <c r="J320" s="255">
        <v>403423</v>
      </c>
      <c r="K320" s="255">
        <v>543579</v>
      </c>
      <c r="L320" s="806">
        <v>586047</v>
      </c>
      <c r="M320" s="713">
        <f t="shared" si="40"/>
        <v>42468</v>
      </c>
      <c r="N320" s="762">
        <f t="shared" si="41"/>
        <v>7.81</v>
      </c>
      <c r="O320" s="2"/>
    </row>
    <row r="321" spans="1:19">
      <c r="A321" s="1536">
        <f t="shared" si="33"/>
        <v>321</v>
      </c>
    </row>
    <row r="322" spans="1:19" ht="18.75">
      <c r="A322" s="1536">
        <f t="shared" si="33"/>
        <v>322</v>
      </c>
      <c r="D322" s="1073">
        <f>D307+1</f>
        <v>13</v>
      </c>
      <c r="E322" s="687" t="s">
        <v>577</v>
      </c>
    </row>
    <row r="323" spans="1:19">
      <c r="A323" s="1536">
        <f t="shared" ref="A323:A386" si="42">A322+1</f>
        <v>323</v>
      </c>
      <c r="S323" s="291" t="s">
        <v>53</v>
      </c>
    </row>
    <row r="324" spans="1:19">
      <c r="A324" s="1536">
        <f t="shared" si="42"/>
        <v>324</v>
      </c>
      <c r="H324" s="615">
        <v>201803</v>
      </c>
      <c r="I324" s="505"/>
      <c r="J324" s="615">
        <v>201903</v>
      </c>
      <c r="K324" s="505"/>
      <c r="L324" s="615">
        <v>202003</v>
      </c>
      <c r="M324" s="505"/>
      <c r="N324" s="615">
        <v>202103</v>
      </c>
      <c r="O324" s="505"/>
      <c r="P324" s="1189">
        <v>202203</v>
      </c>
      <c r="Q324" s="1202"/>
      <c r="R324" s="1204"/>
      <c r="S324" s="1204"/>
    </row>
    <row r="325" spans="1:19">
      <c r="A325" s="1536">
        <f t="shared" si="42"/>
        <v>325</v>
      </c>
      <c r="H325" s="780" t="s">
        <v>1427</v>
      </c>
      <c r="I325" s="780"/>
      <c r="J325" s="780" t="s">
        <v>1417</v>
      </c>
      <c r="K325" s="780"/>
      <c r="L325" s="780" t="s">
        <v>1418</v>
      </c>
      <c r="M325" s="780"/>
      <c r="N325" s="780" t="s">
        <v>1415</v>
      </c>
      <c r="O325" s="780"/>
      <c r="P325" s="1203" t="s">
        <v>1412</v>
      </c>
      <c r="Q325" s="1203"/>
      <c r="R325" s="1205" t="s">
        <v>513</v>
      </c>
      <c r="S325" s="1205"/>
    </row>
    <row r="326" spans="1:19">
      <c r="A326" s="1536">
        <f t="shared" si="42"/>
        <v>326</v>
      </c>
      <c r="H326" s="573" t="s">
        <v>514</v>
      </c>
      <c r="I326" s="509" t="s">
        <v>515</v>
      </c>
      <c r="J326" s="573" t="s">
        <v>514</v>
      </c>
      <c r="K326" s="509" t="s">
        <v>515</v>
      </c>
      <c r="L326" s="573" t="s">
        <v>514</v>
      </c>
      <c r="M326" s="509" t="s">
        <v>515</v>
      </c>
      <c r="N326" s="573" t="s">
        <v>514</v>
      </c>
      <c r="O326" s="509" t="s">
        <v>515</v>
      </c>
      <c r="P326" s="1116" t="s">
        <v>514</v>
      </c>
      <c r="Q326" s="1150" t="s">
        <v>515</v>
      </c>
      <c r="R326" s="1192" t="s">
        <v>514</v>
      </c>
      <c r="S326" s="1192" t="s">
        <v>516</v>
      </c>
    </row>
    <row r="327" spans="1:19">
      <c r="A327" s="1536">
        <f t="shared" si="42"/>
        <v>327</v>
      </c>
      <c r="H327" s="1236" t="s">
        <v>79</v>
      </c>
      <c r="I327" s="2"/>
      <c r="J327" s="1236" t="s">
        <v>79</v>
      </c>
      <c r="K327" s="2"/>
      <c r="L327" s="1236" t="s">
        <v>79</v>
      </c>
      <c r="M327" s="2"/>
      <c r="N327" s="1236" t="s">
        <v>79</v>
      </c>
      <c r="O327" s="2"/>
      <c r="P327" s="1236" t="s">
        <v>79</v>
      </c>
    </row>
    <row r="328" spans="1:19">
      <c r="A328" s="1536">
        <f t="shared" si="42"/>
        <v>328</v>
      </c>
      <c r="E328" s="574" t="s">
        <v>283</v>
      </c>
      <c r="F328" s="574"/>
      <c r="G328" s="591"/>
      <c r="H328" s="65">
        <v>2156704</v>
      </c>
      <c r="I328" s="423">
        <f t="shared" ref="I328:I335" si="43">IF(SUM(H328)=0,"- ",ROUND(H328/H$328*100,2))</f>
        <v>100</v>
      </c>
      <c r="J328" s="65">
        <v>2082715</v>
      </c>
      <c r="K328" s="423">
        <f t="shared" ref="K328:K335" si="44">IF(SUM(J328)=0,"- ",ROUND(J328/J$328*100,2))</f>
        <v>100</v>
      </c>
      <c r="L328" s="65">
        <v>2103737</v>
      </c>
      <c r="M328" s="423">
        <f t="shared" ref="M328:M335" si="45">IF(SUM(L328)=0,"- ",ROUND(L328/L$328*100,2))</f>
        <v>100</v>
      </c>
      <c r="N328" s="65">
        <v>2380625</v>
      </c>
      <c r="O328" s="423">
        <f t="shared" ref="O328:O335" si="46">IF(SUM(N328)=0,"- ",ROUND(N328/N$328*100,2))</f>
        <v>100</v>
      </c>
      <c r="P328" s="813">
        <v>2463245</v>
      </c>
      <c r="Q328" s="832">
        <f t="shared" ref="Q328:Q335" si="47">IF(SUM(P328)=0,"- ",ROUND(P328/P$328*100,2))</f>
        <v>100</v>
      </c>
      <c r="R328" s="690">
        <f>IF(SUM(P328)-SUM(N328)=0,"- ",SUM(P328)-SUM(N328))</f>
        <v>82620</v>
      </c>
      <c r="S328" s="756" t="str">
        <f>IF(SUM(Q328)-SUM(O328)=0,"- ",SUM(Q328)-SUM(O328))</f>
        <v xml:space="preserve">- </v>
      </c>
    </row>
    <row r="329" spans="1:19">
      <c r="A329" s="1536">
        <f t="shared" si="42"/>
        <v>329</v>
      </c>
      <c r="E329" s="576" t="s">
        <v>284</v>
      </c>
      <c r="F329" s="575"/>
      <c r="G329" s="566"/>
      <c r="H329" s="67">
        <v>452069</v>
      </c>
      <c r="I329" s="424">
        <f t="shared" si="43"/>
        <v>20.96</v>
      </c>
      <c r="J329" s="67">
        <v>263875</v>
      </c>
      <c r="K329" s="424">
        <f t="shared" si="44"/>
        <v>12.67</v>
      </c>
      <c r="L329" s="67">
        <v>170936</v>
      </c>
      <c r="M329" s="424">
        <f t="shared" si="45"/>
        <v>8.1300000000000008</v>
      </c>
      <c r="N329" s="67">
        <v>187008</v>
      </c>
      <c r="O329" s="424">
        <f t="shared" si="46"/>
        <v>7.86</v>
      </c>
      <c r="P329" s="811">
        <v>163323</v>
      </c>
      <c r="Q329" s="833">
        <f t="shared" si="47"/>
        <v>6.63</v>
      </c>
      <c r="R329" s="692">
        <f t="shared" ref="R329:S335" si="48">IF(SUM(P329)-SUM(N329)=0,"- ",SUM(P329)-SUM(N329))</f>
        <v>-23685</v>
      </c>
      <c r="S329" s="759">
        <f t="shared" si="48"/>
        <v>-1.2300000000000004</v>
      </c>
    </row>
    <row r="330" spans="1:19">
      <c r="A330" s="1536">
        <f t="shared" si="42"/>
        <v>330</v>
      </c>
      <c r="E330" s="576" t="s">
        <v>285</v>
      </c>
      <c r="F330" s="575"/>
      <c r="G330" s="566"/>
      <c r="H330" s="67">
        <v>394301</v>
      </c>
      <c r="I330" s="424">
        <f t="shared" si="43"/>
        <v>18.28</v>
      </c>
      <c r="J330" s="67">
        <v>348004</v>
      </c>
      <c r="K330" s="424">
        <f t="shared" si="44"/>
        <v>16.71</v>
      </c>
      <c r="L330" s="67">
        <v>351980</v>
      </c>
      <c r="M330" s="424">
        <f t="shared" si="45"/>
        <v>16.73</v>
      </c>
      <c r="N330" s="67">
        <v>374191</v>
      </c>
      <c r="O330" s="424">
        <f t="shared" si="46"/>
        <v>15.72</v>
      </c>
      <c r="P330" s="811">
        <v>365453</v>
      </c>
      <c r="Q330" s="833">
        <f t="shared" si="47"/>
        <v>14.84</v>
      </c>
      <c r="R330" s="692">
        <f t="shared" si="48"/>
        <v>-8738</v>
      </c>
      <c r="S330" s="759">
        <f t="shared" si="48"/>
        <v>-0.88000000000000078</v>
      </c>
    </row>
    <row r="331" spans="1:19">
      <c r="A331" s="1536">
        <f t="shared" si="42"/>
        <v>331</v>
      </c>
      <c r="E331" s="576" t="s">
        <v>286</v>
      </c>
      <c r="F331" s="575"/>
      <c r="G331" s="566"/>
      <c r="H331" s="67" t="s">
        <v>1381</v>
      </c>
      <c r="I331" s="424" t="str">
        <f t="shared" si="43"/>
        <v xml:space="preserve">- </v>
      </c>
      <c r="J331" s="67" t="s">
        <v>1381</v>
      </c>
      <c r="K331" s="424" t="str">
        <f t="shared" si="44"/>
        <v xml:space="preserve">- </v>
      </c>
      <c r="L331" s="67" t="s">
        <v>1381</v>
      </c>
      <c r="M331" s="424" t="str">
        <f t="shared" si="45"/>
        <v xml:space="preserve">- </v>
      </c>
      <c r="N331" s="67" t="s">
        <v>1381</v>
      </c>
      <c r="O331" s="424" t="str">
        <f t="shared" si="46"/>
        <v xml:space="preserve">- </v>
      </c>
      <c r="P331" s="811" t="s">
        <v>1381</v>
      </c>
      <c r="Q331" s="833" t="str">
        <f t="shared" si="47"/>
        <v xml:space="preserve">- </v>
      </c>
      <c r="R331" s="692" t="str">
        <f t="shared" si="48"/>
        <v xml:space="preserve">- </v>
      </c>
      <c r="S331" s="759" t="str">
        <f t="shared" si="48"/>
        <v xml:space="preserve">- </v>
      </c>
    </row>
    <row r="332" spans="1:19">
      <c r="A332" s="1536">
        <f t="shared" si="42"/>
        <v>332</v>
      </c>
      <c r="E332" s="576" t="s">
        <v>287</v>
      </c>
      <c r="F332" s="566"/>
      <c r="G332" s="566"/>
      <c r="H332" s="67">
        <v>364620</v>
      </c>
      <c r="I332" s="424">
        <f t="shared" si="43"/>
        <v>16.91</v>
      </c>
      <c r="J332" s="67">
        <v>414112</v>
      </c>
      <c r="K332" s="424">
        <f t="shared" si="44"/>
        <v>19.88</v>
      </c>
      <c r="L332" s="67">
        <v>436927</v>
      </c>
      <c r="M332" s="424">
        <f t="shared" si="45"/>
        <v>20.77</v>
      </c>
      <c r="N332" s="67">
        <v>467959</v>
      </c>
      <c r="O332" s="424">
        <f t="shared" si="46"/>
        <v>19.66</v>
      </c>
      <c r="P332" s="811">
        <v>524890</v>
      </c>
      <c r="Q332" s="833">
        <f t="shared" si="47"/>
        <v>21.31</v>
      </c>
      <c r="R332" s="692">
        <f t="shared" si="48"/>
        <v>56931</v>
      </c>
      <c r="S332" s="759">
        <f t="shared" si="48"/>
        <v>1.6499999999999986</v>
      </c>
    </row>
    <row r="333" spans="1:19">
      <c r="A333" s="1536">
        <f t="shared" si="42"/>
        <v>333</v>
      </c>
      <c r="E333" s="576" t="s">
        <v>288</v>
      </c>
      <c r="F333" s="566"/>
      <c r="G333" s="566"/>
      <c r="H333" s="67">
        <v>259669</v>
      </c>
      <c r="I333" s="424">
        <f t="shared" si="43"/>
        <v>12.04</v>
      </c>
      <c r="J333" s="67">
        <v>244077</v>
      </c>
      <c r="K333" s="424">
        <f t="shared" si="44"/>
        <v>11.72</v>
      </c>
      <c r="L333" s="67">
        <v>203170</v>
      </c>
      <c r="M333" s="424">
        <f t="shared" si="45"/>
        <v>9.66</v>
      </c>
      <c r="N333" s="67">
        <v>254688</v>
      </c>
      <c r="O333" s="424">
        <f t="shared" si="46"/>
        <v>10.7</v>
      </c>
      <c r="P333" s="811">
        <v>249507</v>
      </c>
      <c r="Q333" s="833">
        <f t="shared" si="47"/>
        <v>10.130000000000001</v>
      </c>
      <c r="R333" s="692">
        <f t="shared" si="48"/>
        <v>-5181</v>
      </c>
      <c r="S333" s="759">
        <f t="shared" si="48"/>
        <v>-0.56999999999999851</v>
      </c>
    </row>
    <row r="334" spans="1:19">
      <c r="A334" s="1536">
        <f t="shared" si="42"/>
        <v>334</v>
      </c>
      <c r="E334" s="576" t="s">
        <v>289</v>
      </c>
      <c r="F334" s="566"/>
      <c r="G334" s="566"/>
      <c r="H334" s="67">
        <v>686044</v>
      </c>
      <c r="I334" s="424">
        <f t="shared" si="43"/>
        <v>31.81</v>
      </c>
      <c r="J334" s="67">
        <v>812644</v>
      </c>
      <c r="K334" s="424">
        <f t="shared" si="44"/>
        <v>39.020000000000003</v>
      </c>
      <c r="L334" s="67">
        <v>940723</v>
      </c>
      <c r="M334" s="424">
        <f t="shared" si="45"/>
        <v>44.72</v>
      </c>
      <c r="N334" s="67">
        <v>1096777</v>
      </c>
      <c r="O334" s="424">
        <f t="shared" si="46"/>
        <v>46.07</v>
      </c>
      <c r="P334" s="811">
        <v>1160070</v>
      </c>
      <c r="Q334" s="833">
        <f t="shared" si="47"/>
        <v>47.1</v>
      </c>
      <c r="R334" s="692">
        <f t="shared" si="48"/>
        <v>63293</v>
      </c>
      <c r="S334" s="759">
        <f t="shared" si="48"/>
        <v>1.0300000000000011</v>
      </c>
    </row>
    <row r="335" spans="1:19">
      <c r="A335" s="1536">
        <f t="shared" si="42"/>
        <v>335</v>
      </c>
      <c r="E335" s="581" t="s">
        <v>290</v>
      </c>
      <c r="F335" s="567"/>
      <c r="G335" s="567"/>
      <c r="H335" s="69">
        <v>414500</v>
      </c>
      <c r="I335" s="425">
        <f t="shared" si="43"/>
        <v>19.22</v>
      </c>
      <c r="J335" s="69">
        <v>468500</v>
      </c>
      <c r="K335" s="425">
        <f t="shared" si="44"/>
        <v>22.49</v>
      </c>
      <c r="L335" s="69">
        <v>548000</v>
      </c>
      <c r="M335" s="425">
        <f t="shared" si="45"/>
        <v>26.05</v>
      </c>
      <c r="N335" s="69">
        <v>571400</v>
      </c>
      <c r="O335" s="425">
        <f t="shared" si="46"/>
        <v>24</v>
      </c>
      <c r="P335" s="812">
        <v>597600</v>
      </c>
      <c r="Q335" s="834">
        <f t="shared" si="47"/>
        <v>24.26</v>
      </c>
      <c r="R335" s="713">
        <f t="shared" si="48"/>
        <v>26200</v>
      </c>
      <c r="S335" s="762">
        <f t="shared" si="48"/>
        <v>0.26000000000000156</v>
      </c>
    </row>
    <row r="336" spans="1:19">
      <c r="A336" s="1536">
        <f t="shared" si="42"/>
        <v>336</v>
      </c>
    </row>
    <row r="337" spans="1:19" ht="18.75">
      <c r="A337" s="1536">
        <f t="shared" si="42"/>
        <v>337</v>
      </c>
      <c r="D337" s="1073">
        <f>D322+1</f>
        <v>14</v>
      </c>
      <c r="E337" s="687" t="s">
        <v>578</v>
      </c>
      <c r="F337" s="493"/>
      <c r="G337" s="493"/>
      <c r="S337" s="835" t="s">
        <v>579</v>
      </c>
    </row>
    <row r="338" spans="1:19" s="2" customFormat="1" ht="12">
      <c r="A338" s="1536">
        <f t="shared" si="42"/>
        <v>338</v>
      </c>
      <c r="B338" s="3"/>
      <c r="C338" s="3"/>
      <c r="D338" s="494"/>
      <c r="E338" s="508"/>
      <c r="F338" s="508"/>
      <c r="G338" s="508"/>
      <c r="H338" s="615" t="s">
        <v>1419</v>
      </c>
      <c r="I338" s="615">
        <v>201803</v>
      </c>
      <c r="J338" s="615">
        <v>201909</v>
      </c>
      <c r="K338" s="615">
        <v>201903</v>
      </c>
      <c r="L338" s="615">
        <v>202009</v>
      </c>
      <c r="M338" s="615">
        <v>202003</v>
      </c>
      <c r="N338" s="615">
        <v>202109</v>
      </c>
      <c r="O338" s="615">
        <v>202103</v>
      </c>
      <c r="P338" s="513">
        <v>202209</v>
      </c>
      <c r="Q338" s="1189">
        <v>202203</v>
      </c>
      <c r="R338" s="1191" t="s">
        <v>513</v>
      </c>
      <c r="S338" s="1191"/>
    </row>
    <row r="339" spans="1:19" s="2" customFormat="1" ht="12">
      <c r="A339" s="1536">
        <f t="shared" si="42"/>
        <v>339</v>
      </c>
      <c r="B339" s="3"/>
      <c r="C339" s="3"/>
      <c r="D339" s="494"/>
      <c r="E339" s="508"/>
      <c r="F339" s="508"/>
      <c r="G339" s="508"/>
      <c r="H339" s="616" t="s">
        <v>1420</v>
      </c>
      <c r="I339" s="616" t="s">
        <v>1427</v>
      </c>
      <c r="J339" s="616" t="s">
        <v>1421</v>
      </c>
      <c r="K339" s="616" t="s">
        <v>1417</v>
      </c>
      <c r="L339" s="616" t="s">
        <v>1422</v>
      </c>
      <c r="M339" s="616" t="s">
        <v>1418</v>
      </c>
      <c r="N339" s="616" t="s">
        <v>1423</v>
      </c>
      <c r="O339" s="616" t="s">
        <v>1415</v>
      </c>
      <c r="P339" s="516" t="s">
        <v>1426</v>
      </c>
      <c r="Q339" s="1190" t="s">
        <v>1412</v>
      </c>
      <c r="R339" s="1192" t="s">
        <v>580</v>
      </c>
      <c r="S339" s="1192" t="s">
        <v>581</v>
      </c>
    </row>
    <row r="340" spans="1:19" s="2" customFormat="1" ht="12">
      <c r="A340" s="1536">
        <f t="shared" si="42"/>
        <v>340</v>
      </c>
      <c r="B340" s="3"/>
      <c r="C340" s="3"/>
      <c r="D340" s="494"/>
      <c r="E340" s="508"/>
      <c r="F340" s="508"/>
      <c r="G340" s="508"/>
      <c r="H340" s="780"/>
      <c r="I340" s="780"/>
      <c r="J340" s="780"/>
      <c r="K340" s="780"/>
      <c r="L340" s="780"/>
      <c r="M340" s="780"/>
      <c r="N340" s="780"/>
      <c r="O340" s="780"/>
      <c r="P340" s="638"/>
      <c r="Q340" s="1203"/>
      <c r="R340" s="1205"/>
      <c r="S340" s="1205"/>
    </row>
    <row r="341" spans="1:19" s="2" customFormat="1" ht="12">
      <c r="A341" s="1536">
        <f t="shared" si="42"/>
        <v>341</v>
      </c>
      <c r="B341" s="3"/>
      <c r="C341" s="3"/>
      <c r="D341" s="494"/>
      <c r="E341" s="508"/>
      <c r="F341" s="508"/>
      <c r="G341" s="508"/>
      <c r="H341" s="780" t="s">
        <v>79</v>
      </c>
      <c r="I341" s="780" t="s">
        <v>79</v>
      </c>
      <c r="J341" s="780" t="s">
        <v>79</v>
      </c>
      <c r="K341" s="780" t="s">
        <v>79</v>
      </c>
      <c r="L341" s="780" t="s">
        <v>79</v>
      </c>
      <c r="M341" s="780" t="s">
        <v>79</v>
      </c>
      <c r="N341" s="780" t="s">
        <v>79</v>
      </c>
      <c r="O341" s="780" t="s">
        <v>79</v>
      </c>
      <c r="P341" s="638" t="s">
        <v>79</v>
      </c>
      <c r="Q341" s="1203" t="s">
        <v>79</v>
      </c>
      <c r="R341" s="1205"/>
      <c r="S341" s="1205"/>
    </row>
    <row r="342" spans="1:19" s="2" customFormat="1" ht="12">
      <c r="A342" s="1536">
        <f t="shared" si="42"/>
        <v>342</v>
      </c>
      <c r="B342" s="110"/>
      <c r="C342" s="110"/>
      <c r="D342" s="742" t="s">
        <v>79</v>
      </c>
      <c r="E342" s="574" t="s">
        <v>582</v>
      </c>
      <c r="F342" s="591"/>
      <c r="G342" s="591"/>
      <c r="H342" s="258" t="s">
        <v>1381</v>
      </c>
      <c r="I342" s="257" t="s">
        <v>1381</v>
      </c>
      <c r="J342" s="258" t="s">
        <v>1381</v>
      </c>
      <c r="K342" s="257" t="s">
        <v>1381</v>
      </c>
      <c r="L342" s="258" t="s">
        <v>1381</v>
      </c>
      <c r="M342" s="257" t="s">
        <v>1381</v>
      </c>
      <c r="N342" s="258" t="s">
        <v>1381</v>
      </c>
      <c r="O342" s="258" t="s">
        <v>1381</v>
      </c>
      <c r="P342" s="258" t="s">
        <v>1381</v>
      </c>
      <c r="Q342" s="805" t="s">
        <v>1381</v>
      </c>
      <c r="R342" s="690" t="str">
        <f>IF(SUM(Q342)-SUM(P342)=0,"- ",SUM(Q342)-SUM(P342))</f>
        <v xml:space="preserve">- </v>
      </c>
      <c r="S342" s="690" t="str">
        <f>IF(SUM(Q342)-SUM(O342)=0,"- ",SUM(Q342)-SUM(O342))</f>
        <v xml:space="preserve">- </v>
      </c>
    </row>
    <row r="343" spans="1:19" s="2" customFormat="1" ht="12">
      <c r="A343" s="1536">
        <f t="shared" si="42"/>
        <v>343</v>
      </c>
      <c r="B343" s="110"/>
      <c r="C343" s="110"/>
      <c r="D343" s="742" t="s">
        <v>79</v>
      </c>
      <c r="E343" s="579" t="s">
        <v>583</v>
      </c>
      <c r="F343" s="566"/>
      <c r="G343" s="566"/>
      <c r="H343" s="265" t="s">
        <v>1381</v>
      </c>
      <c r="I343" s="264" t="s">
        <v>1381</v>
      </c>
      <c r="J343" s="265" t="s">
        <v>1381</v>
      </c>
      <c r="K343" s="264" t="s">
        <v>1381</v>
      </c>
      <c r="L343" s="265" t="s">
        <v>1381</v>
      </c>
      <c r="M343" s="264" t="s">
        <v>1381</v>
      </c>
      <c r="N343" s="265" t="s">
        <v>1381</v>
      </c>
      <c r="O343" s="265" t="s">
        <v>1381</v>
      </c>
      <c r="P343" s="265" t="s">
        <v>1381</v>
      </c>
      <c r="Q343" s="836" t="s">
        <v>1381</v>
      </c>
      <c r="R343" s="837" t="str">
        <f t="shared" ref="R343:R353" si="49">IF(SUM(Q343)-SUM(P343)=0,"- ",SUM(Q343)-SUM(P343))</f>
        <v xml:space="preserve">- </v>
      </c>
      <c r="S343" s="837" t="str">
        <f t="shared" ref="S343:S353" si="50">IF(SUM(Q343)-SUM(O343)=0,"- ",SUM(Q343)-SUM(O343))</f>
        <v xml:space="preserve">- </v>
      </c>
    </row>
    <row r="344" spans="1:19" s="2" customFormat="1" ht="12">
      <c r="A344" s="1536">
        <f t="shared" si="42"/>
        <v>344</v>
      </c>
      <c r="B344" s="110"/>
      <c r="C344" s="110"/>
      <c r="D344" s="742" t="s">
        <v>79</v>
      </c>
      <c r="E344" s="579" t="s">
        <v>584</v>
      </c>
      <c r="F344" s="566"/>
      <c r="G344" s="566"/>
      <c r="H344" s="267" t="s">
        <v>1381</v>
      </c>
      <c r="I344" s="266" t="s">
        <v>1381</v>
      </c>
      <c r="J344" s="267" t="s">
        <v>1381</v>
      </c>
      <c r="K344" s="266" t="s">
        <v>1381</v>
      </c>
      <c r="L344" s="267" t="s">
        <v>1381</v>
      </c>
      <c r="M344" s="266" t="s">
        <v>1381</v>
      </c>
      <c r="N344" s="267" t="s">
        <v>1381</v>
      </c>
      <c r="O344" s="267" t="s">
        <v>1381</v>
      </c>
      <c r="P344" s="267" t="s">
        <v>1381</v>
      </c>
      <c r="Q344" s="838" t="s">
        <v>1381</v>
      </c>
      <c r="R344" s="759" t="str">
        <f t="shared" si="49"/>
        <v xml:space="preserve">- </v>
      </c>
      <c r="S344" s="759" t="str">
        <f t="shared" si="50"/>
        <v xml:space="preserve">- </v>
      </c>
    </row>
    <row r="345" spans="1:19" s="2" customFormat="1" ht="12">
      <c r="A345" s="1536">
        <f t="shared" si="42"/>
        <v>345</v>
      </c>
      <c r="B345" s="110"/>
      <c r="C345" s="110"/>
      <c r="D345" s="742" t="s">
        <v>79</v>
      </c>
      <c r="E345" s="1221" t="s">
        <v>585</v>
      </c>
      <c r="F345" s="652"/>
      <c r="G345" s="652"/>
      <c r="H345" s="253" t="s">
        <v>1381</v>
      </c>
      <c r="I345" s="1222" t="s">
        <v>1381</v>
      </c>
      <c r="J345" s="253" t="s">
        <v>1381</v>
      </c>
      <c r="K345" s="1222" t="s">
        <v>1381</v>
      </c>
      <c r="L345" s="253" t="s">
        <v>1381</v>
      </c>
      <c r="M345" s="1222" t="s">
        <v>1381</v>
      </c>
      <c r="N345" s="253" t="s">
        <v>1381</v>
      </c>
      <c r="O345" s="253" t="s">
        <v>1381</v>
      </c>
      <c r="P345" s="253" t="s">
        <v>1381</v>
      </c>
      <c r="Q345" s="1223" t="s">
        <v>1381</v>
      </c>
      <c r="R345" s="696" t="str">
        <f>IF(SUM(Q345)-SUM(P345)=0,"- ",SUM(Q345)-SUM(P345))</f>
        <v xml:space="preserve">- </v>
      </c>
      <c r="S345" s="696" t="str">
        <f t="shared" si="50"/>
        <v xml:space="preserve">- </v>
      </c>
    </row>
    <row r="346" spans="1:19" s="2" customFormat="1" ht="12">
      <c r="A346" s="1536">
        <f t="shared" si="42"/>
        <v>346</v>
      </c>
      <c r="B346" s="110"/>
      <c r="C346" s="110"/>
      <c r="D346" s="742" t="s">
        <v>79</v>
      </c>
      <c r="E346" s="578" t="s">
        <v>586</v>
      </c>
      <c r="F346" s="591"/>
      <c r="G346" s="591"/>
      <c r="H346" s="258">
        <v>1398600</v>
      </c>
      <c r="I346" s="257">
        <v>1482534</v>
      </c>
      <c r="J346" s="258">
        <v>1330700</v>
      </c>
      <c r="K346" s="257">
        <v>1370091</v>
      </c>
      <c r="L346" s="258">
        <v>1426800</v>
      </c>
      <c r="M346" s="257">
        <v>1352566</v>
      </c>
      <c r="N346" s="258">
        <v>1580500</v>
      </c>
      <c r="O346" s="258">
        <v>1554512</v>
      </c>
      <c r="P346" s="258">
        <v>1652700</v>
      </c>
      <c r="Q346" s="805">
        <v>1616138</v>
      </c>
      <c r="R346" s="690">
        <f t="shared" si="49"/>
        <v>-36562</v>
      </c>
      <c r="S346" s="690">
        <f t="shared" si="50"/>
        <v>61626</v>
      </c>
    </row>
    <row r="347" spans="1:19" s="2" customFormat="1" ht="12">
      <c r="A347" s="1536">
        <f t="shared" si="42"/>
        <v>347</v>
      </c>
      <c r="B347" s="110"/>
      <c r="C347" s="110"/>
      <c r="D347" s="742" t="s">
        <v>79</v>
      </c>
      <c r="E347" s="579" t="s">
        <v>583</v>
      </c>
      <c r="F347" s="566"/>
      <c r="G347" s="566"/>
      <c r="H347" s="265">
        <v>3.5</v>
      </c>
      <c r="I347" s="264">
        <v>3.5</v>
      </c>
      <c r="J347" s="265">
        <v>4</v>
      </c>
      <c r="K347" s="264">
        <v>3.5</v>
      </c>
      <c r="L347" s="265">
        <v>4.7</v>
      </c>
      <c r="M347" s="264">
        <v>4.2</v>
      </c>
      <c r="N347" s="265">
        <v>5.3</v>
      </c>
      <c r="O347" s="265">
        <v>5.0999999999999996</v>
      </c>
      <c r="P347" s="265">
        <v>4.5999999999999996</v>
      </c>
      <c r="Q347" s="836">
        <v>5.2</v>
      </c>
      <c r="R347" s="837">
        <f>IF(SUM(Q347)-SUM(P347)=0,"- ",SUM(Q347)-SUM(P347))</f>
        <v>0.60000000000000053</v>
      </c>
      <c r="S347" s="837">
        <f t="shared" si="50"/>
        <v>0.10000000000000053</v>
      </c>
    </row>
    <row r="348" spans="1:19" s="2" customFormat="1" ht="12">
      <c r="A348" s="1536">
        <f t="shared" si="42"/>
        <v>348</v>
      </c>
      <c r="B348" s="110"/>
      <c r="C348" s="110"/>
      <c r="D348" s="742" t="s">
        <v>79</v>
      </c>
      <c r="E348" s="579" t="s">
        <v>587</v>
      </c>
      <c r="F348" s="566"/>
      <c r="G348" s="566"/>
      <c r="H348" s="267">
        <v>1.57</v>
      </c>
      <c r="I348" s="266">
        <v>1.19</v>
      </c>
      <c r="J348" s="267">
        <v>1.8</v>
      </c>
      <c r="K348" s="266">
        <v>1.25</v>
      </c>
      <c r="L348" s="267">
        <v>1.57</v>
      </c>
      <c r="M348" s="266">
        <v>1.47</v>
      </c>
      <c r="N348" s="267">
        <v>1.8</v>
      </c>
      <c r="O348" s="267">
        <v>1.35</v>
      </c>
      <c r="P348" s="267">
        <v>1.7</v>
      </c>
      <c r="Q348" s="838">
        <v>1.32</v>
      </c>
      <c r="R348" s="759">
        <f t="shared" si="49"/>
        <v>-0.37999999999999989</v>
      </c>
      <c r="S348" s="759">
        <f t="shared" si="50"/>
        <v>-3.0000000000000027E-2</v>
      </c>
    </row>
    <row r="349" spans="1:19" s="2" customFormat="1" ht="12">
      <c r="A349" s="1536">
        <f t="shared" si="42"/>
        <v>349</v>
      </c>
      <c r="B349" s="110"/>
      <c r="C349" s="110"/>
      <c r="D349" s="742" t="s">
        <v>79</v>
      </c>
      <c r="E349" s="581" t="s">
        <v>588</v>
      </c>
      <c r="F349" s="567"/>
      <c r="G349" s="567"/>
      <c r="H349" s="255" t="s">
        <v>1381</v>
      </c>
      <c r="I349" s="262" t="s">
        <v>1381</v>
      </c>
      <c r="J349" s="255" t="s">
        <v>1381</v>
      </c>
      <c r="K349" s="262" t="s">
        <v>1381</v>
      </c>
      <c r="L349" s="255" t="s">
        <v>1381</v>
      </c>
      <c r="M349" s="262" t="s">
        <v>1381</v>
      </c>
      <c r="N349" s="255" t="s">
        <v>1381</v>
      </c>
      <c r="O349" s="255" t="s">
        <v>1381</v>
      </c>
      <c r="P349" s="255" t="s">
        <v>1381</v>
      </c>
      <c r="Q349" s="806" t="s">
        <v>1381</v>
      </c>
      <c r="R349" s="762" t="str">
        <f t="shared" si="49"/>
        <v xml:space="preserve">- </v>
      </c>
      <c r="S349" s="762" t="str">
        <f t="shared" si="50"/>
        <v xml:space="preserve">- </v>
      </c>
    </row>
    <row r="350" spans="1:19" s="2" customFormat="1" ht="12">
      <c r="A350" s="1536">
        <f t="shared" si="42"/>
        <v>350</v>
      </c>
      <c r="B350" s="110"/>
      <c r="C350" s="110"/>
      <c r="D350" s="742" t="s">
        <v>79</v>
      </c>
      <c r="E350" s="586" t="s">
        <v>589</v>
      </c>
      <c r="F350" s="650"/>
      <c r="G350" s="650"/>
      <c r="H350" s="1224">
        <v>454800</v>
      </c>
      <c r="I350" s="1225">
        <v>414500</v>
      </c>
      <c r="J350" s="1224">
        <v>519100</v>
      </c>
      <c r="K350" s="1225">
        <v>468500</v>
      </c>
      <c r="L350" s="1224">
        <v>541800</v>
      </c>
      <c r="M350" s="1225">
        <v>548000</v>
      </c>
      <c r="N350" s="1224">
        <v>585200</v>
      </c>
      <c r="O350" s="1224">
        <v>571400</v>
      </c>
      <c r="P350" s="1224">
        <v>635900</v>
      </c>
      <c r="Q350" s="1226">
        <v>597600</v>
      </c>
      <c r="R350" s="704">
        <f t="shared" si="49"/>
        <v>-38300</v>
      </c>
      <c r="S350" s="704">
        <f t="shared" si="50"/>
        <v>26200</v>
      </c>
    </row>
    <row r="351" spans="1:19" s="2" customFormat="1" ht="12">
      <c r="A351" s="1536">
        <f t="shared" si="42"/>
        <v>351</v>
      </c>
      <c r="B351" s="110"/>
      <c r="C351" s="110"/>
      <c r="D351" s="742" t="s">
        <v>79</v>
      </c>
      <c r="E351" s="579" t="s">
        <v>583</v>
      </c>
      <c r="F351" s="566"/>
      <c r="G351" s="566"/>
      <c r="H351" s="265">
        <v>1.3</v>
      </c>
      <c r="I351" s="264">
        <v>1.6</v>
      </c>
      <c r="J351" s="265">
        <v>2</v>
      </c>
      <c r="K351" s="264">
        <v>1.4</v>
      </c>
      <c r="L351" s="265">
        <v>1.7</v>
      </c>
      <c r="M351" s="264">
        <v>1.7</v>
      </c>
      <c r="N351" s="265">
        <v>2.6</v>
      </c>
      <c r="O351" s="265">
        <v>2.2999999999999998</v>
      </c>
      <c r="P351" s="265">
        <v>2.4</v>
      </c>
      <c r="Q351" s="836">
        <v>2.7</v>
      </c>
      <c r="R351" s="837">
        <f t="shared" si="49"/>
        <v>0.30000000000000027</v>
      </c>
      <c r="S351" s="837">
        <f t="shared" si="50"/>
        <v>0.40000000000000036</v>
      </c>
    </row>
    <row r="352" spans="1:19" s="2" customFormat="1" ht="12">
      <c r="A352" s="1536">
        <f t="shared" si="42"/>
        <v>352</v>
      </c>
      <c r="B352" s="110"/>
      <c r="C352" s="110"/>
      <c r="D352" s="742" t="s">
        <v>79</v>
      </c>
      <c r="E352" s="579" t="s">
        <v>590</v>
      </c>
      <c r="F352" s="566"/>
      <c r="G352" s="566"/>
      <c r="H352" s="267">
        <v>2.86</v>
      </c>
      <c r="I352" s="266">
        <v>1.96</v>
      </c>
      <c r="J352" s="267">
        <v>2.74</v>
      </c>
      <c r="K352" s="266">
        <v>2.83</v>
      </c>
      <c r="L352" s="267">
        <v>2.08</v>
      </c>
      <c r="M352" s="266">
        <v>2.4900000000000002</v>
      </c>
      <c r="N352" s="267">
        <v>2.4900000000000002</v>
      </c>
      <c r="O352" s="267">
        <v>2.06</v>
      </c>
      <c r="P352" s="267">
        <v>3.06</v>
      </c>
      <c r="Q352" s="838">
        <v>2.0699999999999998</v>
      </c>
      <c r="R352" s="759">
        <f t="shared" si="49"/>
        <v>-0.99000000000000021</v>
      </c>
      <c r="S352" s="759">
        <f>IF(SUM(Q352)-SUM(O352)=0,"- ",SUM(Q352)-SUM(O352))</f>
        <v>9.9999999999997868E-3</v>
      </c>
    </row>
    <row r="353" spans="1:19" s="2" customFormat="1" ht="12">
      <c r="A353" s="1536">
        <f t="shared" si="42"/>
        <v>353</v>
      </c>
      <c r="B353" s="110"/>
      <c r="C353" s="110"/>
      <c r="D353" s="742" t="s">
        <v>79</v>
      </c>
      <c r="E353" s="581" t="s">
        <v>591</v>
      </c>
      <c r="F353" s="567"/>
      <c r="G353" s="567"/>
      <c r="H353" s="839" t="s">
        <v>1381</v>
      </c>
      <c r="I353" s="840" t="s">
        <v>1381</v>
      </c>
      <c r="J353" s="839" t="s">
        <v>1381</v>
      </c>
      <c r="K353" s="840" t="s">
        <v>1381</v>
      </c>
      <c r="L353" s="839" t="s">
        <v>1381</v>
      </c>
      <c r="M353" s="840" t="s">
        <v>1381</v>
      </c>
      <c r="N353" s="839" t="s">
        <v>1381</v>
      </c>
      <c r="O353" s="839" t="s">
        <v>1381</v>
      </c>
      <c r="P353" s="839" t="s">
        <v>1381</v>
      </c>
      <c r="Q353" s="841" t="s">
        <v>1381</v>
      </c>
      <c r="R353" s="762" t="str">
        <f t="shared" si="49"/>
        <v xml:space="preserve">- </v>
      </c>
      <c r="S353" s="762" t="str">
        <f t="shared" si="50"/>
        <v xml:space="preserve">- </v>
      </c>
    </row>
    <row r="354" spans="1:19">
      <c r="A354" s="1536">
        <f t="shared" si="42"/>
        <v>354</v>
      </c>
    </row>
    <row r="355" spans="1:19" ht="18.75">
      <c r="A355" s="1536">
        <f t="shared" si="42"/>
        <v>355</v>
      </c>
      <c r="D355" s="1073">
        <f>D337+1</f>
        <v>15</v>
      </c>
      <c r="E355" s="687" t="s">
        <v>592</v>
      </c>
      <c r="M355" s="835" t="s">
        <v>201</v>
      </c>
    </row>
    <row r="356" spans="1:19">
      <c r="A356" s="1536">
        <f t="shared" si="42"/>
        <v>356</v>
      </c>
      <c r="H356" s="615">
        <v>201803</v>
      </c>
      <c r="I356" s="615">
        <v>201903</v>
      </c>
      <c r="J356" s="615">
        <v>202003</v>
      </c>
      <c r="K356" s="615">
        <v>202103</v>
      </c>
      <c r="L356" s="1189">
        <v>202203</v>
      </c>
      <c r="M356" s="1204"/>
    </row>
    <row r="357" spans="1:19">
      <c r="A357" s="1536">
        <f t="shared" si="42"/>
        <v>357</v>
      </c>
      <c r="H357" s="616" t="s">
        <v>1427</v>
      </c>
      <c r="I357" s="616" t="s">
        <v>1417</v>
      </c>
      <c r="J357" s="616" t="s">
        <v>1418</v>
      </c>
      <c r="K357" s="616" t="s">
        <v>1415</v>
      </c>
      <c r="L357" s="1190" t="s">
        <v>1412</v>
      </c>
      <c r="M357" s="1192" t="s">
        <v>513</v>
      </c>
    </row>
    <row r="358" spans="1:19">
      <c r="A358" s="1536">
        <f t="shared" si="42"/>
        <v>358</v>
      </c>
      <c r="H358" s="1257" t="s">
        <v>79</v>
      </c>
      <c r="I358" s="1257" t="s">
        <v>79</v>
      </c>
      <c r="J358" s="1257" t="s">
        <v>79</v>
      </c>
      <c r="K358" s="1257" t="s">
        <v>79</v>
      </c>
      <c r="L358" s="1257" t="s">
        <v>79</v>
      </c>
    </row>
    <row r="359" spans="1:19">
      <c r="A359" s="1536">
        <f t="shared" si="42"/>
        <v>359</v>
      </c>
      <c r="E359" s="635" t="s">
        <v>301</v>
      </c>
      <c r="F359" s="457"/>
      <c r="G359" s="457"/>
      <c r="H359" s="842" t="s">
        <v>1389</v>
      </c>
      <c r="I359" s="842" t="s">
        <v>1389</v>
      </c>
      <c r="J359" s="842" t="s">
        <v>1389</v>
      </c>
      <c r="K359" s="842" t="s">
        <v>1389</v>
      </c>
      <c r="L359" s="843" t="s">
        <v>1389</v>
      </c>
      <c r="M359" s="690" t="str">
        <f t="shared" ref="M359:M371" si="51">IF(SUM(L359)-SUM(K359)=0,"- ",SUM(L359)-SUM(K359))</f>
        <v xml:space="preserve">- </v>
      </c>
    </row>
    <row r="360" spans="1:19">
      <c r="A360" s="1536">
        <f t="shared" si="42"/>
        <v>360</v>
      </c>
      <c r="E360" s="778" t="s">
        <v>302</v>
      </c>
      <c r="F360" s="459"/>
      <c r="G360" s="459"/>
      <c r="H360" s="774">
        <v>11604100</v>
      </c>
      <c r="I360" s="774">
        <v>11962800</v>
      </c>
      <c r="J360" s="774">
        <v>12499500</v>
      </c>
      <c r="K360" s="774">
        <v>13822400</v>
      </c>
      <c r="L360" s="775">
        <v>14521100</v>
      </c>
      <c r="M360" s="692">
        <f t="shared" si="51"/>
        <v>698700</v>
      </c>
    </row>
    <row r="361" spans="1:19">
      <c r="A361" s="1536">
        <f t="shared" si="42"/>
        <v>361</v>
      </c>
      <c r="E361" s="636" t="s">
        <v>303</v>
      </c>
      <c r="F361" s="459"/>
      <c r="G361" s="459"/>
      <c r="H361" s="774">
        <v>8660600</v>
      </c>
      <c r="I361" s="774">
        <v>8914800</v>
      </c>
      <c r="J361" s="774">
        <v>9305200</v>
      </c>
      <c r="K361" s="774">
        <v>10043700</v>
      </c>
      <c r="L361" s="775">
        <v>10535300</v>
      </c>
      <c r="M361" s="692">
        <f t="shared" si="51"/>
        <v>491600</v>
      </c>
    </row>
    <row r="362" spans="1:19">
      <c r="A362" s="1536">
        <f t="shared" si="42"/>
        <v>362</v>
      </c>
      <c r="E362" s="636" t="s">
        <v>304</v>
      </c>
      <c r="F362" s="459"/>
      <c r="G362" s="459"/>
      <c r="H362" s="774">
        <v>2943500</v>
      </c>
      <c r="I362" s="774">
        <v>3048000</v>
      </c>
      <c r="J362" s="774">
        <v>3194300</v>
      </c>
      <c r="K362" s="774">
        <v>3778600</v>
      </c>
      <c r="L362" s="775">
        <v>3985800</v>
      </c>
      <c r="M362" s="692">
        <f>IF(SUM(L362)-SUM(K362)=0,"- ",SUM(L362)-SUM(K362))</f>
        <v>207200</v>
      </c>
    </row>
    <row r="363" spans="1:19">
      <c r="A363" s="1536">
        <f t="shared" si="42"/>
        <v>363</v>
      </c>
      <c r="E363" s="748" t="s">
        <v>305</v>
      </c>
      <c r="F363" s="459"/>
      <c r="G363" s="459"/>
      <c r="H363" s="774">
        <v>2129900</v>
      </c>
      <c r="I363" s="774">
        <v>2315200</v>
      </c>
      <c r="J363" s="774">
        <v>2410300</v>
      </c>
      <c r="K363" s="774">
        <v>2822300</v>
      </c>
      <c r="L363" s="775">
        <v>3003700</v>
      </c>
      <c r="M363" s="692">
        <f t="shared" si="51"/>
        <v>181400</v>
      </c>
    </row>
    <row r="364" spans="1:19">
      <c r="A364" s="1536">
        <f t="shared" si="42"/>
        <v>364</v>
      </c>
      <c r="E364" s="748" t="s">
        <v>306</v>
      </c>
      <c r="F364" s="459"/>
      <c r="G364" s="459"/>
      <c r="H364" s="774">
        <v>813600</v>
      </c>
      <c r="I364" s="774">
        <v>732800</v>
      </c>
      <c r="J364" s="774">
        <v>784000</v>
      </c>
      <c r="K364" s="774">
        <v>956300</v>
      </c>
      <c r="L364" s="775">
        <v>982100</v>
      </c>
      <c r="M364" s="692">
        <f t="shared" si="51"/>
        <v>25800</v>
      </c>
    </row>
    <row r="365" spans="1:19">
      <c r="A365" s="1536">
        <f t="shared" si="42"/>
        <v>365</v>
      </c>
      <c r="E365" s="844" t="s">
        <v>307</v>
      </c>
      <c r="F365" s="459"/>
      <c r="G365" s="459"/>
      <c r="H365" s="774">
        <v>721400</v>
      </c>
      <c r="I365" s="774">
        <v>732600</v>
      </c>
      <c r="J365" s="774">
        <v>783800</v>
      </c>
      <c r="K365" s="774">
        <v>956300</v>
      </c>
      <c r="L365" s="775">
        <v>982000</v>
      </c>
      <c r="M365" s="692">
        <f t="shared" si="51"/>
        <v>25700</v>
      </c>
    </row>
    <row r="366" spans="1:19">
      <c r="A366" s="1536">
        <f t="shared" si="42"/>
        <v>366</v>
      </c>
      <c r="E366" s="845" t="s">
        <v>308</v>
      </c>
      <c r="F366" s="694"/>
      <c r="G366" s="694"/>
      <c r="H366" s="846">
        <v>92200</v>
      </c>
      <c r="I366" s="846" t="s">
        <v>79</v>
      </c>
      <c r="J366" s="846" t="s">
        <v>79</v>
      </c>
      <c r="K366" s="846" t="s">
        <v>79</v>
      </c>
      <c r="L366" s="847">
        <v>100</v>
      </c>
      <c r="M366" s="696">
        <f t="shared" si="51"/>
        <v>100</v>
      </c>
    </row>
    <row r="367" spans="1:19">
      <c r="A367" s="1536">
        <f t="shared" si="42"/>
        <v>367</v>
      </c>
      <c r="E367" s="848" t="s">
        <v>593</v>
      </c>
      <c r="F367" s="457"/>
      <c r="G367" s="457"/>
      <c r="H367" s="849">
        <v>100</v>
      </c>
      <c r="I367" s="849">
        <v>100</v>
      </c>
      <c r="J367" s="849">
        <v>100</v>
      </c>
      <c r="K367" s="849">
        <v>100</v>
      </c>
      <c r="L367" s="850">
        <v>100</v>
      </c>
      <c r="M367" s="756" t="str">
        <f t="shared" si="51"/>
        <v xml:space="preserve">- </v>
      </c>
    </row>
    <row r="368" spans="1:19">
      <c r="A368" s="1536">
        <f t="shared" si="42"/>
        <v>368</v>
      </c>
      <c r="E368" s="636" t="s">
        <v>303</v>
      </c>
      <c r="F368" s="459"/>
      <c r="G368" s="459"/>
      <c r="H368" s="851">
        <v>74.63</v>
      </c>
      <c r="I368" s="851">
        <v>74.52</v>
      </c>
      <c r="J368" s="851">
        <v>74.44</v>
      </c>
      <c r="K368" s="851">
        <v>72.66</v>
      </c>
      <c r="L368" s="852">
        <v>72.55</v>
      </c>
      <c r="M368" s="759">
        <f t="shared" si="51"/>
        <v>-0.10999999999999943</v>
      </c>
    </row>
    <row r="369" spans="1:13">
      <c r="A369" s="1536">
        <f t="shared" si="42"/>
        <v>369</v>
      </c>
      <c r="E369" s="636" t="s">
        <v>304</v>
      </c>
      <c r="F369" s="459"/>
      <c r="G369" s="459"/>
      <c r="H369" s="851">
        <v>25.37</v>
      </c>
      <c r="I369" s="851">
        <v>25.48</v>
      </c>
      <c r="J369" s="851">
        <v>25.56</v>
      </c>
      <c r="K369" s="851">
        <v>27.34</v>
      </c>
      <c r="L369" s="852">
        <v>27.45</v>
      </c>
      <c r="M369" s="759">
        <f>IF(SUM(L369)-SUM(K369)=0,"- ",SUM(L369)-SUM(K369))</f>
        <v>0.10999999999999943</v>
      </c>
    </row>
    <row r="370" spans="1:13">
      <c r="A370" s="1536">
        <f t="shared" si="42"/>
        <v>370</v>
      </c>
      <c r="E370" s="748" t="s">
        <v>305</v>
      </c>
      <c r="F370" s="459"/>
      <c r="G370" s="459"/>
      <c r="H370" s="851">
        <v>18.350000000000001</v>
      </c>
      <c r="I370" s="851">
        <v>19.350000000000001</v>
      </c>
      <c r="J370" s="851">
        <v>19.28</v>
      </c>
      <c r="K370" s="851">
        <v>20.420000000000002</v>
      </c>
      <c r="L370" s="852">
        <v>20.69</v>
      </c>
      <c r="M370" s="759">
        <f t="shared" si="51"/>
        <v>0.26999999999999957</v>
      </c>
    </row>
    <row r="371" spans="1:13">
      <c r="A371" s="1536">
        <f t="shared" si="42"/>
        <v>371</v>
      </c>
      <c r="E371" s="749" t="s">
        <v>306</v>
      </c>
      <c r="F371" s="461"/>
      <c r="G371" s="461"/>
      <c r="H371" s="853">
        <v>7.01</v>
      </c>
      <c r="I371" s="853">
        <v>6.13</v>
      </c>
      <c r="J371" s="853">
        <v>6.27</v>
      </c>
      <c r="K371" s="853">
        <v>6.92</v>
      </c>
      <c r="L371" s="854">
        <v>6.76</v>
      </c>
      <c r="M371" s="762">
        <f t="shared" si="51"/>
        <v>-0.16000000000000014</v>
      </c>
    </row>
    <row r="372" spans="1:13">
      <c r="A372" s="1536">
        <f t="shared" si="42"/>
        <v>372</v>
      </c>
    </row>
    <row r="373" spans="1:13" s="2" customFormat="1" ht="12">
      <c r="A373" s="1536">
        <f t="shared" si="42"/>
        <v>373</v>
      </c>
      <c r="B373" s="3"/>
      <c r="C373" s="3"/>
      <c r="D373" s="494"/>
      <c r="E373" s="508"/>
      <c r="F373" s="508"/>
      <c r="G373" s="508"/>
    </row>
    <row r="374" spans="1:13" ht="18.75">
      <c r="A374" s="1536">
        <f t="shared" si="42"/>
        <v>374</v>
      </c>
      <c r="D374" s="1073">
        <f>D355+1</f>
        <v>16</v>
      </c>
      <c r="E374" s="687" t="s">
        <v>594</v>
      </c>
      <c r="F374" s="493"/>
      <c r="G374" s="493"/>
      <c r="M374" s="855" t="s">
        <v>201</v>
      </c>
    </row>
    <row r="375" spans="1:13" s="2" customFormat="1" ht="12">
      <c r="A375" s="1536">
        <f t="shared" si="42"/>
        <v>375</v>
      </c>
      <c r="B375" s="3"/>
      <c r="C375" s="3"/>
      <c r="D375" s="1074"/>
      <c r="E375" s="739"/>
      <c r="F375" s="508"/>
      <c r="G375" s="508"/>
      <c r="H375" s="615">
        <v>201803</v>
      </c>
      <c r="I375" s="615">
        <v>201903</v>
      </c>
      <c r="J375" s="615">
        <v>202003</v>
      </c>
      <c r="K375" s="615">
        <v>202103</v>
      </c>
      <c r="L375" s="1189">
        <v>202203</v>
      </c>
      <c r="M375" s="1208"/>
    </row>
    <row r="376" spans="1:13" s="2" customFormat="1" ht="12">
      <c r="A376" s="1536">
        <f t="shared" si="42"/>
        <v>376</v>
      </c>
      <c r="B376" s="3"/>
      <c r="C376" s="3"/>
      <c r="D376" s="494"/>
      <c r="E376" s="508"/>
      <c r="F376" s="508"/>
      <c r="G376" s="508"/>
      <c r="H376" s="616" t="s">
        <v>1427</v>
      </c>
      <c r="I376" s="616" t="s">
        <v>1417</v>
      </c>
      <c r="J376" s="616" t="s">
        <v>1418</v>
      </c>
      <c r="K376" s="616" t="s">
        <v>1415</v>
      </c>
      <c r="L376" s="1190" t="s">
        <v>1412</v>
      </c>
      <c r="M376" s="1192" t="s">
        <v>513</v>
      </c>
    </row>
    <row r="377" spans="1:13" s="2" customFormat="1">
      <c r="A377" s="1536">
        <f t="shared" si="42"/>
        <v>377</v>
      </c>
      <c r="B377" s="3"/>
      <c r="C377" s="3"/>
      <c r="D377" s="494"/>
      <c r="E377" s="508"/>
      <c r="F377" s="508"/>
      <c r="G377" s="508"/>
      <c r="H377" s="510" t="s">
        <v>79</v>
      </c>
      <c r="I377" s="510" t="s">
        <v>79</v>
      </c>
      <c r="J377" s="510" t="s">
        <v>79</v>
      </c>
      <c r="K377" s="510" t="s">
        <v>79</v>
      </c>
      <c r="L377" s="510" t="s">
        <v>79</v>
      </c>
      <c r="M377" s="5"/>
    </row>
    <row r="378" spans="1:13" s="2" customFormat="1" ht="12">
      <c r="A378" s="1536">
        <f t="shared" si="42"/>
        <v>378</v>
      </c>
      <c r="B378" s="110"/>
      <c r="C378" s="110"/>
      <c r="D378" s="494" t="s">
        <v>79</v>
      </c>
      <c r="E378" s="631" t="s">
        <v>595</v>
      </c>
      <c r="F378" s="591"/>
      <c r="G378" s="631" t="s">
        <v>246</v>
      </c>
      <c r="H378" s="272">
        <v>41133</v>
      </c>
      <c r="I378" s="272">
        <v>41274</v>
      </c>
      <c r="J378" s="272">
        <v>40742</v>
      </c>
      <c r="K378" s="272">
        <v>40260.660000000003</v>
      </c>
      <c r="L378" s="856">
        <v>46053.5</v>
      </c>
      <c r="M378" s="690">
        <f t="shared" ref="M378:M382" si="52">IF(SUM(L378)-SUM(K378)=0,"- ",SUM(L378)-SUM(K378))</f>
        <v>5792.8399999999965</v>
      </c>
    </row>
    <row r="379" spans="1:13" s="2" customFormat="1" ht="12">
      <c r="A379" s="1536">
        <f t="shared" si="42"/>
        <v>379</v>
      </c>
      <c r="B379" s="110"/>
      <c r="C379" s="110"/>
      <c r="D379" s="494" t="s">
        <v>79</v>
      </c>
      <c r="E379" s="857" t="s">
        <v>596</v>
      </c>
      <c r="F379" s="567"/>
      <c r="G379" s="857"/>
      <c r="H379" s="274">
        <v>4044</v>
      </c>
      <c r="I379" s="274">
        <v>141</v>
      </c>
      <c r="J379" s="274">
        <v>-532</v>
      </c>
      <c r="K379" s="274">
        <v>-481.33999999999651</v>
      </c>
      <c r="L379" s="858">
        <v>5792.8399999999965</v>
      </c>
      <c r="M379" s="713">
        <f>IF(SUM(L379)-SUM(K379)=0,"- ",SUM(L379)-SUM(K379))</f>
        <v>6274.179999999993</v>
      </c>
    </row>
    <row r="380" spans="1:13" s="2" customFormat="1" ht="12">
      <c r="A380" s="1536">
        <f t="shared" si="42"/>
        <v>380</v>
      </c>
      <c r="B380" s="110"/>
      <c r="C380" s="110"/>
      <c r="D380" s="494" t="s">
        <v>79</v>
      </c>
      <c r="E380" s="631" t="s">
        <v>597</v>
      </c>
      <c r="F380" s="591"/>
      <c r="G380" s="631" t="s">
        <v>250</v>
      </c>
      <c r="H380" s="275">
        <v>0.34</v>
      </c>
      <c r="I380" s="275">
        <v>0.33</v>
      </c>
      <c r="J380" s="275">
        <v>0.31</v>
      </c>
      <c r="K380" s="275">
        <v>0.28999999999999998</v>
      </c>
      <c r="L380" s="752">
        <v>0.31</v>
      </c>
      <c r="M380" s="859">
        <f>IF(SUM(L380)-SUM(K380)=0,"- ",SUM(L380)-SUM(K380))</f>
        <v>2.0000000000000018E-2</v>
      </c>
    </row>
    <row r="381" spans="1:13" s="2" customFormat="1" ht="12">
      <c r="A381" s="1536">
        <f t="shared" si="42"/>
        <v>381</v>
      </c>
      <c r="B381" s="110"/>
      <c r="C381" s="110"/>
      <c r="D381" s="494" t="s">
        <v>79</v>
      </c>
      <c r="E381" s="632" t="s">
        <v>598</v>
      </c>
      <c r="F381" s="566"/>
      <c r="G381" s="860"/>
      <c r="H381" s="277" t="s">
        <v>79</v>
      </c>
      <c r="I381" s="277" t="s">
        <v>79</v>
      </c>
      <c r="J381" s="277" t="s">
        <v>79</v>
      </c>
      <c r="K381" s="277" t="s">
        <v>1381</v>
      </c>
      <c r="L381" s="861" t="s">
        <v>1381</v>
      </c>
      <c r="M381" s="692" t="str">
        <f t="shared" si="52"/>
        <v xml:space="preserve">- </v>
      </c>
    </row>
    <row r="382" spans="1:13" s="2" customFormat="1" ht="12">
      <c r="A382" s="1536">
        <f t="shared" si="42"/>
        <v>382</v>
      </c>
      <c r="B382" s="110"/>
      <c r="C382" s="110"/>
      <c r="D382" s="494" t="s">
        <v>79</v>
      </c>
      <c r="E382" s="862" t="s">
        <v>599</v>
      </c>
      <c r="F382" s="567"/>
      <c r="G382" s="857" t="s">
        <v>253</v>
      </c>
      <c r="H382" s="278">
        <v>12110700</v>
      </c>
      <c r="I382" s="278">
        <v>12512400</v>
      </c>
      <c r="J382" s="278">
        <v>12940700</v>
      </c>
      <c r="K382" s="278">
        <v>13954400</v>
      </c>
      <c r="L382" s="863">
        <v>14731800</v>
      </c>
      <c r="M382" s="692">
        <f t="shared" si="52"/>
        <v>777400</v>
      </c>
    </row>
    <row r="383" spans="1:13" s="2" customFormat="1" ht="12">
      <c r="A383" s="1536">
        <f t="shared" si="42"/>
        <v>383</v>
      </c>
      <c r="B383" s="110"/>
      <c r="C383" s="110"/>
      <c r="D383" s="494" t="s">
        <v>79</v>
      </c>
      <c r="E383" s="621" t="s">
        <v>600</v>
      </c>
      <c r="F383" s="508"/>
      <c r="G383" s="535"/>
      <c r="H383" s="198" t="s">
        <v>79</v>
      </c>
      <c r="I383" s="198" t="s">
        <v>79</v>
      </c>
      <c r="J383" s="198" t="s">
        <v>79</v>
      </c>
      <c r="K383" s="198" t="s">
        <v>79</v>
      </c>
      <c r="L383" s="198" t="s">
        <v>79</v>
      </c>
      <c r="M383" s="91"/>
    </row>
    <row r="384" spans="1:13" s="2" customFormat="1" ht="12">
      <c r="A384" s="1536">
        <f t="shared" si="42"/>
        <v>384</v>
      </c>
      <c r="B384" s="110"/>
      <c r="C384" s="110"/>
      <c r="D384" s="494" t="s">
        <v>79</v>
      </c>
      <c r="E384" s="574" t="s">
        <v>601</v>
      </c>
      <c r="F384" s="591"/>
      <c r="G384" s="631" t="s">
        <v>602</v>
      </c>
      <c r="H384" s="279" t="s">
        <v>1394</v>
      </c>
      <c r="I384" s="279" t="s">
        <v>1394</v>
      </c>
      <c r="J384" s="279" t="s">
        <v>1394</v>
      </c>
      <c r="K384" s="279" t="s">
        <v>1394</v>
      </c>
      <c r="L384" s="864" t="s">
        <v>1394</v>
      </c>
      <c r="M384" s="82"/>
    </row>
    <row r="385" spans="1:13" s="2" customFormat="1" ht="12">
      <c r="A385" s="1536">
        <f t="shared" si="42"/>
        <v>385</v>
      </c>
      <c r="B385" s="110"/>
      <c r="C385" s="110"/>
      <c r="D385" s="494" t="s">
        <v>79</v>
      </c>
      <c r="E385" s="576" t="s">
        <v>603</v>
      </c>
      <c r="F385" s="566"/>
      <c r="G385" s="865" t="s">
        <v>250</v>
      </c>
      <c r="H385" s="280" t="s">
        <v>1395</v>
      </c>
      <c r="I385" s="280" t="s">
        <v>1395</v>
      </c>
      <c r="J385" s="280" t="s">
        <v>1395</v>
      </c>
      <c r="K385" s="280" t="s">
        <v>1395</v>
      </c>
      <c r="L385" s="866" t="s">
        <v>1395</v>
      </c>
      <c r="M385" s="82"/>
    </row>
    <row r="386" spans="1:13" s="2" customFormat="1" ht="12">
      <c r="A386" s="1536">
        <f t="shared" si="42"/>
        <v>386</v>
      </c>
      <c r="B386" s="110"/>
      <c r="C386" s="110"/>
      <c r="D386" s="494" t="s">
        <v>79</v>
      </c>
      <c r="E386" s="593" t="s">
        <v>604</v>
      </c>
      <c r="F386" s="567"/>
      <c r="G386" s="857" t="s">
        <v>253</v>
      </c>
      <c r="H386" s="281" t="s">
        <v>1381</v>
      </c>
      <c r="I386" s="281" t="s">
        <v>1381</v>
      </c>
      <c r="J386" s="281" t="s">
        <v>1381</v>
      </c>
      <c r="K386" s="281" t="s">
        <v>1381</v>
      </c>
      <c r="L386" s="867" t="s">
        <v>1381</v>
      </c>
      <c r="M386" s="128"/>
    </row>
    <row r="387" spans="1:13" s="2" customFormat="1" ht="12">
      <c r="A387" s="1536">
        <f t="shared" ref="A387:A450" si="53">A386+1</f>
        <v>387</v>
      </c>
      <c r="B387" s="110"/>
      <c r="C387" s="110"/>
      <c r="D387" s="494" t="s">
        <v>79</v>
      </c>
      <c r="E387" s="574" t="s">
        <v>605</v>
      </c>
      <c r="F387" s="591"/>
      <c r="G387" s="631" t="s">
        <v>606</v>
      </c>
      <c r="H387" s="279" t="s">
        <v>1381</v>
      </c>
      <c r="I387" s="279" t="s">
        <v>1381</v>
      </c>
      <c r="J387" s="279" t="s">
        <v>1381</v>
      </c>
      <c r="K387" s="279" t="s">
        <v>1381</v>
      </c>
      <c r="L387" s="864" t="s">
        <v>1381</v>
      </c>
      <c r="M387" s="128"/>
    </row>
    <row r="388" spans="1:13" s="2" customFormat="1" ht="12">
      <c r="A388" s="1536">
        <f t="shared" si="53"/>
        <v>388</v>
      </c>
      <c r="B388" s="110"/>
      <c r="C388" s="110"/>
      <c r="D388" s="494" t="s">
        <v>79</v>
      </c>
      <c r="E388" s="576" t="s">
        <v>607</v>
      </c>
      <c r="F388" s="566"/>
      <c r="G388" s="865" t="s">
        <v>442</v>
      </c>
      <c r="H388" s="280" t="s">
        <v>1381</v>
      </c>
      <c r="I388" s="280" t="s">
        <v>1381</v>
      </c>
      <c r="J388" s="280" t="s">
        <v>1381</v>
      </c>
      <c r="K388" s="280" t="s">
        <v>1381</v>
      </c>
      <c r="L388" s="866" t="s">
        <v>1381</v>
      </c>
      <c r="M388" s="128"/>
    </row>
    <row r="389" spans="1:13" s="2" customFormat="1" ht="12">
      <c r="A389" s="1536">
        <f t="shared" si="53"/>
        <v>389</v>
      </c>
      <c r="B389" s="110"/>
      <c r="C389" s="110"/>
      <c r="D389" s="494" t="s">
        <v>79</v>
      </c>
      <c r="E389" s="593" t="s">
        <v>608</v>
      </c>
      <c r="F389" s="567"/>
      <c r="G389" s="857" t="s">
        <v>445</v>
      </c>
      <c r="H389" s="281" t="s">
        <v>1381</v>
      </c>
      <c r="I389" s="281" t="s">
        <v>1381</v>
      </c>
      <c r="J389" s="281" t="s">
        <v>1381</v>
      </c>
      <c r="K389" s="281" t="s">
        <v>1381</v>
      </c>
      <c r="L389" s="867" t="s">
        <v>1381</v>
      </c>
      <c r="M389" s="128"/>
    </row>
    <row r="390" spans="1:13" s="2" customFormat="1" ht="12">
      <c r="A390" s="1536">
        <f t="shared" si="53"/>
        <v>390</v>
      </c>
      <c r="B390" s="110"/>
      <c r="C390" s="110"/>
      <c r="D390" s="494" t="s">
        <v>79</v>
      </c>
      <c r="E390" s="601" t="s">
        <v>609</v>
      </c>
      <c r="F390" s="697"/>
      <c r="G390" s="868" t="s">
        <v>610</v>
      </c>
      <c r="H390" s="282" t="s">
        <v>1381</v>
      </c>
      <c r="I390" s="282" t="s">
        <v>1381</v>
      </c>
      <c r="J390" s="282" t="s">
        <v>1381</v>
      </c>
      <c r="K390" s="282" t="s">
        <v>1381</v>
      </c>
      <c r="L390" s="869" t="s">
        <v>1381</v>
      </c>
    </row>
    <row r="391" spans="1:13" s="2" customFormat="1" ht="12">
      <c r="A391" s="1536">
        <f t="shared" si="53"/>
        <v>391</v>
      </c>
      <c r="B391" s="110"/>
      <c r="C391" s="110"/>
      <c r="D391" s="494" t="s">
        <v>79</v>
      </c>
      <c r="E391" s="601" t="s">
        <v>611</v>
      </c>
      <c r="F391" s="697"/>
      <c r="G391" s="868" t="s">
        <v>612</v>
      </c>
      <c r="H391" s="282" t="s">
        <v>1381</v>
      </c>
      <c r="I391" s="282" t="s">
        <v>1381</v>
      </c>
      <c r="J391" s="282" t="s">
        <v>1381</v>
      </c>
      <c r="K391" s="282" t="s">
        <v>1381</v>
      </c>
      <c r="L391" s="869" t="s">
        <v>1381</v>
      </c>
    </row>
    <row r="392" spans="1:13" s="2" customFormat="1" ht="12">
      <c r="A392" s="1536">
        <f t="shared" si="53"/>
        <v>392</v>
      </c>
      <c r="B392" s="3"/>
      <c r="C392" s="3"/>
      <c r="D392" s="3"/>
    </row>
    <row r="393" spans="1:13" ht="18.75">
      <c r="A393" s="1536">
        <f t="shared" si="53"/>
        <v>393</v>
      </c>
      <c r="D393" s="1073">
        <f>D374</f>
        <v>16</v>
      </c>
      <c r="E393" s="687" t="s">
        <v>613</v>
      </c>
    </row>
    <row r="394" spans="1:13" ht="14.25">
      <c r="A394" s="1536">
        <f t="shared" si="53"/>
        <v>394</v>
      </c>
      <c r="E394" s="741" t="s">
        <v>423</v>
      </c>
      <c r="M394" s="835" t="s">
        <v>52</v>
      </c>
    </row>
    <row r="395" spans="1:13" s="2" customFormat="1" ht="12">
      <c r="A395" s="1536">
        <f t="shared" si="53"/>
        <v>395</v>
      </c>
      <c r="B395" s="3"/>
      <c r="C395" s="3"/>
      <c r="D395" s="3"/>
      <c r="H395" s="615">
        <v>201803</v>
      </c>
      <c r="I395" s="615">
        <v>201903</v>
      </c>
      <c r="J395" s="615">
        <v>202003</v>
      </c>
      <c r="K395" s="615">
        <v>202103</v>
      </c>
      <c r="L395" s="615">
        <v>202203</v>
      </c>
      <c r="M395" s="1208"/>
    </row>
    <row r="396" spans="1:13" s="2" customFormat="1" ht="12">
      <c r="A396" s="1536">
        <f t="shared" si="53"/>
        <v>396</v>
      </c>
      <c r="B396" s="3"/>
      <c r="C396" s="3"/>
      <c r="D396" s="3"/>
      <c r="H396" s="616" t="s">
        <v>1427</v>
      </c>
      <c r="I396" s="616" t="s">
        <v>1417</v>
      </c>
      <c r="J396" s="616" t="s">
        <v>1418</v>
      </c>
      <c r="K396" s="616" t="s">
        <v>1415</v>
      </c>
      <c r="L396" s="616" t="s">
        <v>1412</v>
      </c>
      <c r="M396" s="1192" t="s">
        <v>513</v>
      </c>
    </row>
    <row r="397" spans="1:13" s="2" customFormat="1" ht="12">
      <c r="A397" s="1536">
        <f t="shared" si="53"/>
        <v>397</v>
      </c>
      <c r="B397" s="3"/>
      <c r="C397" s="3"/>
      <c r="D397" s="3"/>
      <c r="H397" s="1266" t="s">
        <v>79</v>
      </c>
      <c r="I397" s="1266" t="s">
        <v>79</v>
      </c>
      <c r="J397" s="1266" t="s">
        <v>79</v>
      </c>
      <c r="K397" s="1266" t="s">
        <v>79</v>
      </c>
      <c r="L397" s="1266" t="s">
        <v>79</v>
      </c>
    </row>
    <row r="398" spans="1:13" s="2" customFormat="1" ht="12">
      <c r="A398" s="1536">
        <f t="shared" si="53"/>
        <v>398</v>
      </c>
      <c r="B398" s="110"/>
      <c r="C398" s="110"/>
      <c r="D398" s="3" t="s">
        <v>79</v>
      </c>
      <c r="E398" s="574" t="s">
        <v>424</v>
      </c>
      <c r="F398" s="591"/>
      <c r="G398" s="675" t="s">
        <v>425</v>
      </c>
      <c r="H398" s="235">
        <v>97048</v>
      </c>
      <c r="I398" s="235">
        <v>107028</v>
      </c>
      <c r="J398" s="235">
        <v>105458</v>
      </c>
      <c r="K398" s="235">
        <v>99996</v>
      </c>
      <c r="L398" s="235">
        <v>94512</v>
      </c>
      <c r="M398" s="690">
        <f t="shared" ref="M398:M415" si="54">IF(SUM(L398)-SUM(K398)=0,"- ",SUM(L398)-SUM(K398))</f>
        <v>-5484</v>
      </c>
    </row>
    <row r="399" spans="1:13" s="2" customFormat="1" ht="12">
      <c r="A399" s="1536">
        <f t="shared" si="53"/>
        <v>399</v>
      </c>
      <c r="B399" s="110"/>
      <c r="C399" s="110"/>
      <c r="D399" s="3" t="s">
        <v>79</v>
      </c>
      <c r="E399" s="576" t="s">
        <v>426</v>
      </c>
      <c r="F399" s="566"/>
      <c r="G399" s="870" t="s">
        <v>427</v>
      </c>
      <c r="H399" s="237">
        <v>8378</v>
      </c>
      <c r="I399" s="237">
        <v>13088</v>
      </c>
      <c r="J399" s="237">
        <v>11384</v>
      </c>
      <c r="K399" s="237">
        <v>2352</v>
      </c>
      <c r="L399" s="237">
        <v>1050</v>
      </c>
      <c r="M399" s="692">
        <f t="shared" si="54"/>
        <v>-1302</v>
      </c>
    </row>
    <row r="400" spans="1:13" s="2" customFormat="1" ht="12">
      <c r="A400" s="1536">
        <f t="shared" si="53"/>
        <v>400</v>
      </c>
      <c r="B400" s="110"/>
      <c r="C400" s="110"/>
      <c r="D400" s="3" t="s">
        <v>79</v>
      </c>
      <c r="E400" s="576" t="s">
        <v>428</v>
      </c>
      <c r="F400" s="566"/>
      <c r="G400" s="870" t="s">
        <v>429</v>
      </c>
      <c r="H400" s="237">
        <v>82881</v>
      </c>
      <c r="I400" s="237">
        <v>81125</v>
      </c>
      <c r="J400" s="237">
        <v>81911</v>
      </c>
      <c r="K400" s="237">
        <v>86033</v>
      </c>
      <c r="L400" s="237">
        <v>84588</v>
      </c>
      <c r="M400" s="692">
        <f t="shared" si="54"/>
        <v>-1445</v>
      </c>
    </row>
    <row r="401" spans="1:13" s="2" customFormat="1" ht="12">
      <c r="A401" s="1536">
        <f t="shared" si="53"/>
        <v>401</v>
      </c>
      <c r="B401" s="110"/>
      <c r="C401" s="110"/>
      <c r="D401" s="3" t="s">
        <v>79</v>
      </c>
      <c r="E401" s="583" t="s">
        <v>430</v>
      </c>
      <c r="F401" s="652"/>
      <c r="G401" s="871" t="s">
        <v>431</v>
      </c>
      <c r="H401" s="240">
        <v>5789</v>
      </c>
      <c r="I401" s="240">
        <v>12815</v>
      </c>
      <c r="J401" s="240">
        <v>12163</v>
      </c>
      <c r="K401" s="240">
        <v>11611</v>
      </c>
      <c r="L401" s="240">
        <v>8874</v>
      </c>
      <c r="M401" s="713">
        <f t="shared" si="54"/>
        <v>-2737</v>
      </c>
    </row>
    <row r="402" spans="1:13" s="2" customFormat="1" ht="12">
      <c r="A402" s="1536">
        <f t="shared" si="53"/>
        <v>402</v>
      </c>
      <c r="B402" s="110"/>
      <c r="C402" s="110"/>
      <c r="D402" s="3" t="s">
        <v>79</v>
      </c>
      <c r="E402" s="582" t="s">
        <v>432</v>
      </c>
      <c r="F402" s="591"/>
      <c r="G402" s="675" t="s">
        <v>250</v>
      </c>
      <c r="H402" s="235">
        <v>106996</v>
      </c>
      <c r="I402" s="235">
        <v>110896</v>
      </c>
      <c r="J402" s="235">
        <v>109528</v>
      </c>
      <c r="K402" s="235">
        <v>103339</v>
      </c>
      <c r="L402" s="235">
        <v>103378</v>
      </c>
      <c r="M402" s="690">
        <f t="shared" si="54"/>
        <v>39</v>
      </c>
    </row>
    <row r="403" spans="1:13" s="2" customFormat="1" ht="12">
      <c r="A403" s="1536">
        <f t="shared" si="53"/>
        <v>403</v>
      </c>
      <c r="B403" s="110"/>
      <c r="C403" s="110"/>
      <c r="D403" s="3" t="s">
        <v>79</v>
      </c>
      <c r="E403" s="576" t="s">
        <v>433</v>
      </c>
      <c r="F403" s="566"/>
      <c r="G403" s="870" t="s">
        <v>434</v>
      </c>
      <c r="H403" s="237">
        <v>9948</v>
      </c>
      <c r="I403" s="237">
        <v>3868</v>
      </c>
      <c r="J403" s="237">
        <v>4070</v>
      </c>
      <c r="K403" s="237">
        <v>3343</v>
      </c>
      <c r="L403" s="237">
        <v>8866</v>
      </c>
      <c r="M403" s="692">
        <f t="shared" si="54"/>
        <v>5523</v>
      </c>
    </row>
    <row r="404" spans="1:13" s="2" customFormat="1" ht="12">
      <c r="A404" s="1536">
        <f t="shared" si="53"/>
        <v>404</v>
      </c>
      <c r="B404" s="110"/>
      <c r="C404" s="110"/>
      <c r="D404" s="3" t="s">
        <v>79</v>
      </c>
      <c r="E404" s="593" t="s">
        <v>435</v>
      </c>
      <c r="F404" s="567"/>
      <c r="G404" s="872"/>
      <c r="H404" s="243" t="s">
        <v>1390</v>
      </c>
      <c r="I404" s="243" t="s">
        <v>1390</v>
      </c>
      <c r="J404" s="243" t="s">
        <v>1390</v>
      </c>
      <c r="K404" s="243" t="s">
        <v>1390</v>
      </c>
      <c r="L404" s="243" t="s">
        <v>1390</v>
      </c>
      <c r="M404" s="88"/>
    </row>
    <row r="405" spans="1:13" s="2" customFormat="1" ht="12">
      <c r="A405" s="1536">
        <f t="shared" si="53"/>
        <v>405</v>
      </c>
      <c r="B405" s="110"/>
      <c r="C405" s="110"/>
      <c r="D405" s="3" t="s">
        <v>79</v>
      </c>
      <c r="E405" s="589" t="s">
        <v>436</v>
      </c>
      <c r="F405" s="650"/>
      <c r="G405" s="873" t="s">
        <v>253</v>
      </c>
      <c r="H405" s="245">
        <v>28795</v>
      </c>
      <c r="I405" s="245">
        <v>31770</v>
      </c>
      <c r="J405" s="245">
        <v>34370</v>
      </c>
      <c r="K405" s="245">
        <v>31971</v>
      </c>
      <c r="L405" s="245">
        <v>34560</v>
      </c>
      <c r="M405" s="690">
        <f t="shared" si="54"/>
        <v>2589</v>
      </c>
    </row>
    <row r="406" spans="1:13" s="2" customFormat="1" ht="12">
      <c r="A406" s="1536">
        <f t="shared" si="53"/>
        <v>406</v>
      </c>
      <c r="B406" s="110"/>
      <c r="C406" s="110"/>
      <c r="D406" s="3" t="s">
        <v>79</v>
      </c>
      <c r="E406" s="576" t="s">
        <v>433</v>
      </c>
      <c r="F406" s="566"/>
      <c r="G406" s="870" t="s">
        <v>437</v>
      </c>
      <c r="H406" s="237">
        <v>38743</v>
      </c>
      <c r="I406" s="237">
        <v>35638</v>
      </c>
      <c r="J406" s="237">
        <v>38440</v>
      </c>
      <c r="K406" s="237">
        <v>35314</v>
      </c>
      <c r="L406" s="237">
        <v>43426</v>
      </c>
      <c r="M406" s="692">
        <f t="shared" si="54"/>
        <v>8112</v>
      </c>
    </row>
    <row r="407" spans="1:13" s="2" customFormat="1" ht="12">
      <c r="A407" s="1536">
        <f t="shared" si="53"/>
        <v>407</v>
      </c>
      <c r="B407" s="110"/>
      <c r="C407" s="110"/>
      <c r="D407" s="3" t="s">
        <v>79</v>
      </c>
      <c r="E407" s="583" t="s">
        <v>435</v>
      </c>
      <c r="F407" s="652"/>
      <c r="G407" s="871"/>
      <c r="H407" s="243" t="s">
        <v>1391</v>
      </c>
      <c r="I407" s="243" t="s">
        <v>1391</v>
      </c>
      <c r="J407" s="243" t="s">
        <v>1391</v>
      </c>
      <c r="K407" s="243" t="s">
        <v>1391</v>
      </c>
      <c r="L407" s="243" t="s">
        <v>1391</v>
      </c>
      <c r="M407" s="88"/>
    </row>
    <row r="408" spans="1:13" s="2" customFormat="1" ht="12">
      <c r="A408" s="1536">
        <f t="shared" si="53"/>
        <v>408</v>
      </c>
      <c r="B408" s="110"/>
      <c r="C408" s="110"/>
      <c r="D408" s="3" t="s">
        <v>79</v>
      </c>
      <c r="E408" s="582" t="s">
        <v>438</v>
      </c>
      <c r="F408" s="591"/>
      <c r="G408" s="675" t="s">
        <v>439</v>
      </c>
      <c r="H408" s="235">
        <v>23741</v>
      </c>
      <c r="I408" s="235">
        <v>22409</v>
      </c>
      <c r="J408" s="235">
        <v>22633</v>
      </c>
      <c r="K408" s="235">
        <v>26147</v>
      </c>
      <c r="L408" s="235">
        <v>27436</v>
      </c>
      <c r="M408" s="690">
        <f t="shared" si="54"/>
        <v>1289</v>
      </c>
    </row>
    <row r="409" spans="1:13" s="2" customFormat="1" ht="12">
      <c r="A409" s="1536">
        <f t="shared" si="53"/>
        <v>409</v>
      </c>
      <c r="B409" s="110"/>
      <c r="C409" s="110"/>
      <c r="D409" s="3" t="s">
        <v>79</v>
      </c>
      <c r="E409" s="576" t="s">
        <v>433</v>
      </c>
      <c r="F409" s="566"/>
      <c r="G409" s="870" t="s">
        <v>440</v>
      </c>
      <c r="H409" s="237">
        <v>62484</v>
      </c>
      <c r="I409" s="237">
        <v>58047</v>
      </c>
      <c r="J409" s="237">
        <v>61073</v>
      </c>
      <c r="K409" s="237">
        <v>61461</v>
      </c>
      <c r="L409" s="237">
        <v>70862</v>
      </c>
      <c r="M409" s="692">
        <f t="shared" si="54"/>
        <v>9401</v>
      </c>
    </row>
    <row r="410" spans="1:13" s="2" customFormat="1" ht="12">
      <c r="A410" s="1536">
        <f t="shared" si="53"/>
        <v>410</v>
      </c>
      <c r="B410" s="110"/>
      <c r="C410" s="110"/>
      <c r="D410" s="3" t="s">
        <v>79</v>
      </c>
      <c r="E410" s="593" t="s">
        <v>435</v>
      </c>
      <c r="F410" s="567"/>
      <c r="G410" s="872"/>
      <c r="H410" s="243" t="s">
        <v>1391</v>
      </c>
      <c r="I410" s="243" t="s">
        <v>1391</v>
      </c>
      <c r="J410" s="243" t="s">
        <v>1391</v>
      </c>
      <c r="K410" s="243" t="s">
        <v>1391</v>
      </c>
      <c r="L410" s="243" t="s">
        <v>1391</v>
      </c>
      <c r="M410" s="88"/>
    </row>
    <row r="411" spans="1:13" s="2" customFormat="1" ht="12">
      <c r="A411" s="1536">
        <f t="shared" si="53"/>
        <v>411</v>
      </c>
      <c r="B411" s="110"/>
      <c r="C411" s="110"/>
      <c r="D411" s="3" t="s">
        <v>79</v>
      </c>
      <c r="E411" s="589" t="s">
        <v>441</v>
      </c>
      <c r="F411" s="650"/>
      <c r="G411" s="873" t="s">
        <v>442</v>
      </c>
      <c r="H411" s="245">
        <v>-587</v>
      </c>
      <c r="I411" s="245">
        <v>4520</v>
      </c>
      <c r="J411" s="245">
        <v>3260</v>
      </c>
      <c r="K411" s="245">
        <v>-377</v>
      </c>
      <c r="L411" s="245">
        <v>-1453</v>
      </c>
      <c r="M411" s="690">
        <f t="shared" si="54"/>
        <v>-1076</v>
      </c>
    </row>
    <row r="412" spans="1:13" s="2" customFormat="1" ht="12">
      <c r="A412" s="1536">
        <f t="shared" si="53"/>
        <v>412</v>
      </c>
      <c r="B412" s="110"/>
      <c r="C412" s="110"/>
      <c r="D412" s="3" t="s">
        <v>79</v>
      </c>
      <c r="E412" s="576" t="s">
        <v>433</v>
      </c>
      <c r="F412" s="566"/>
      <c r="G412" s="870" t="s">
        <v>443</v>
      </c>
      <c r="H412" s="237">
        <v>61897</v>
      </c>
      <c r="I412" s="237">
        <v>62567</v>
      </c>
      <c r="J412" s="237">
        <v>64333</v>
      </c>
      <c r="K412" s="237">
        <v>61084</v>
      </c>
      <c r="L412" s="237">
        <v>69409</v>
      </c>
      <c r="M412" s="692">
        <f t="shared" si="54"/>
        <v>8325</v>
      </c>
    </row>
    <row r="413" spans="1:13" s="2" customFormat="1" ht="12">
      <c r="A413" s="1536">
        <f t="shared" si="53"/>
        <v>413</v>
      </c>
      <c r="B413" s="110"/>
      <c r="C413" s="110"/>
      <c r="D413" s="3" t="s">
        <v>79</v>
      </c>
      <c r="E413" s="583" t="s">
        <v>435</v>
      </c>
      <c r="F413" s="652"/>
      <c r="G413" s="871"/>
      <c r="H413" s="243" t="s">
        <v>1391</v>
      </c>
      <c r="I413" s="243" t="s">
        <v>1391</v>
      </c>
      <c r="J413" s="243" t="s">
        <v>1391</v>
      </c>
      <c r="K413" s="243" t="s">
        <v>1391</v>
      </c>
      <c r="L413" s="243" t="s">
        <v>1391</v>
      </c>
      <c r="M413" s="88"/>
    </row>
    <row r="414" spans="1:13" s="2" customFormat="1" ht="12">
      <c r="A414" s="1536">
        <f t="shared" si="53"/>
        <v>414</v>
      </c>
      <c r="B414" s="110"/>
      <c r="C414" s="110"/>
      <c r="D414" s="3" t="s">
        <v>79</v>
      </c>
      <c r="E414" s="582" t="s">
        <v>444</v>
      </c>
      <c r="F414" s="591"/>
      <c r="G414" s="675" t="s">
        <v>445</v>
      </c>
      <c r="H414" s="235">
        <v>1834</v>
      </c>
      <c r="I414" s="235">
        <v>1878</v>
      </c>
      <c r="J414" s="235">
        <v>2685</v>
      </c>
      <c r="K414" s="235">
        <v>5819</v>
      </c>
      <c r="L414" s="235">
        <v>2711</v>
      </c>
      <c r="M414" s="690">
        <f t="shared" si="54"/>
        <v>-3108</v>
      </c>
    </row>
    <row r="415" spans="1:13" s="2" customFormat="1" ht="12">
      <c r="A415" s="1536">
        <f t="shared" si="53"/>
        <v>415</v>
      </c>
      <c r="B415" s="110"/>
      <c r="C415" s="110"/>
      <c r="D415" s="3" t="s">
        <v>79</v>
      </c>
      <c r="E415" s="576" t="s">
        <v>433</v>
      </c>
      <c r="F415" s="566"/>
      <c r="G415" s="870" t="s">
        <v>446</v>
      </c>
      <c r="H415" s="237">
        <v>63731</v>
      </c>
      <c r="I415" s="237">
        <v>64445</v>
      </c>
      <c r="J415" s="237">
        <v>67018</v>
      </c>
      <c r="K415" s="237">
        <v>66903</v>
      </c>
      <c r="L415" s="237">
        <v>72120</v>
      </c>
      <c r="M415" s="692">
        <f t="shared" si="54"/>
        <v>5217</v>
      </c>
    </row>
    <row r="416" spans="1:13" s="2" customFormat="1" ht="12">
      <c r="A416" s="1536">
        <f t="shared" si="53"/>
        <v>416</v>
      </c>
      <c r="B416" s="110"/>
      <c r="C416" s="110"/>
      <c r="D416" s="3" t="s">
        <v>79</v>
      </c>
      <c r="E416" s="593" t="s">
        <v>435</v>
      </c>
      <c r="F416" s="567"/>
      <c r="G416" s="872"/>
      <c r="H416" s="243" t="s">
        <v>1391</v>
      </c>
      <c r="I416" s="243" t="s">
        <v>1391</v>
      </c>
      <c r="J416" s="243" t="s">
        <v>1391</v>
      </c>
      <c r="K416" s="243" t="s">
        <v>1391</v>
      </c>
      <c r="L416" s="243" t="s">
        <v>1391</v>
      </c>
      <c r="M416" s="88"/>
    </row>
    <row r="417" spans="1:13" s="2" customFormat="1" ht="12">
      <c r="A417" s="1536">
        <f t="shared" si="53"/>
        <v>417</v>
      </c>
      <c r="B417" s="110"/>
      <c r="C417" s="110"/>
      <c r="D417" s="3"/>
      <c r="E417" s="176"/>
    </row>
    <row r="418" spans="1:13" ht="14.25">
      <c r="A418" s="1536">
        <f t="shared" si="53"/>
        <v>418</v>
      </c>
      <c r="E418" s="741" t="s">
        <v>447</v>
      </c>
      <c r="M418" s="835" t="s">
        <v>52</v>
      </c>
    </row>
    <row r="419" spans="1:13" s="2" customFormat="1" ht="12">
      <c r="A419" s="1536">
        <f t="shared" si="53"/>
        <v>419</v>
      </c>
      <c r="B419" s="3"/>
      <c r="C419" s="3"/>
      <c r="D419" s="3"/>
      <c r="H419" s="615">
        <v>201803</v>
      </c>
      <c r="I419" s="615">
        <v>201903</v>
      </c>
      <c r="J419" s="615">
        <v>202003</v>
      </c>
      <c r="K419" s="615">
        <v>202103</v>
      </c>
      <c r="L419" s="615">
        <v>202203</v>
      </c>
      <c r="M419" s="1208"/>
    </row>
    <row r="420" spans="1:13" s="2" customFormat="1" ht="12">
      <c r="A420" s="1536">
        <f t="shared" si="53"/>
        <v>420</v>
      </c>
      <c r="B420" s="3"/>
      <c r="C420" s="3"/>
      <c r="D420" s="3"/>
      <c r="H420" s="616" t="s">
        <v>1427</v>
      </c>
      <c r="I420" s="616" t="s">
        <v>1417</v>
      </c>
      <c r="J420" s="616" t="s">
        <v>1418</v>
      </c>
      <c r="K420" s="616" t="s">
        <v>1415</v>
      </c>
      <c r="L420" s="616" t="s">
        <v>1412</v>
      </c>
      <c r="M420" s="1192" t="s">
        <v>513</v>
      </c>
    </row>
    <row r="421" spans="1:13" s="2" customFormat="1" ht="12">
      <c r="A421" s="1536">
        <f t="shared" si="53"/>
        <v>421</v>
      </c>
      <c r="B421" s="3"/>
      <c r="C421" s="3"/>
      <c r="D421" s="3"/>
      <c r="H421" s="1236" t="s">
        <v>79</v>
      </c>
      <c r="I421" s="1236" t="s">
        <v>79</v>
      </c>
      <c r="J421" s="1236" t="s">
        <v>79</v>
      </c>
      <c r="K421" s="1236" t="s">
        <v>79</v>
      </c>
      <c r="L421" s="1236" t="s">
        <v>79</v>
      </c>
    </row>
    <row r="422" spans="1:13" s="2" customFormat="1" ht="12">
      <c r="A422" s="1536">
        <f t="shared" si="53"/>
        <v>422</v>
      </c>
      <c r="B422" s="110"/>
      <c r="C422" s="110"/>
      <c r="D422" s="3" t="s">
        <v>79</v>
      </c>
      <c r="E422" s="1583" t="s">
        <v>448</v>
      </c>
      <c r="F422" s="1583"/>
      <c r="G422" s="874" t="s">
        <v>449</v>
      </c>
      <c r="H422" s="65">
        <v>108948</v>
      </c>
      <c r="I422" s="65">
        <v>119322</v>
      </c>
      <c r="J422" s="65">
        <v>118828</v>
      </c>
      <c r="K422" s="65">
        <v>114854</v>
      </c>
      <c r="L422" s="65">
        <v>112283</v>
      </c>
      <c r="M422" s="692">
        <f t="shared" ref="M422:M428" si="55">IF(SUM(L422)-SUM(K422)=0,"- ",SUM(L422)-SUM(K422))</f>
        <v>-2571</v>
      </c>
    </row>
    <row r="423" spans="1:13" s="2" customFormat="1" ht="12">
      <c r="A423" s="1536">
        <f t="shared" si="53"/>
        <v>423</v>
      </c>
      <c r="B423" s="110"/>
      <c r="C423" s="110"/>
      <c r="D423" s="3" t="s">
        <v>79</v>
      </c>
      <c r="E423" s="576" t="s">
        <v>426</v>
      </c>
      <c r="F423" s="865"/>
      <c r="G423" s="860" t="s">
        <v>427</v>
      </c>
      <c r="H423" s="67">
        <v>8378</v>
      </c>
      <c r="I423" s="67">
        <v>13088</v>
      </c>
      <c r="J423" s="67">
        <v>11384</v>
      </c>
      <c r="K423" s="67">
        <v>2352</v>
      </c>
      <c r="L423" s="67">
        <v>1050</v>
      </c>
      <c r="M423" s="692">
        <f t="shared" si="55"/>
        <v>-1302</v>
      </c>
    </row>
    <row r="424" spans="1:13" s="2" customFormat="1" ht="12">
      <c r="A424" s="1536">
        <f t="shared" si="53"/>
        <v>424</v>
      </c>
      <c r="B424" s="110"/>
      <c r="C424" s="110"/>
      <c r="D424" s="3" t="s">
        <v>79</v>
      </c>
      <c r="E424" s="576" t="s">
        <v>428</v>
      </c>
      <c r="F424" s="865"/>
      <c r="G424" s="860" t="s">
        <v>429</v>
      </c>
      <c r="H424" s="67">
        <v>82881</v>
      </c>
      <c r="I424" s="67">
        <v>81125</v>
      </c>
      <c r="J424" s="67">
        <v>81911</v>
      </c>
      <c r="K424" s="67">
        <v>86033</v>
      </c>
      <c r="L424" s="67">
        <v>84588</v>
      </c>
      <c r="M424" s="692">
        <f t="shared" si="55"/>
        <v>-1445</v>
      </c>
    </row>
    <row r="425" spans="1:13" s="2" customFormat="1" ht="12">
      <c r="A425" s="1536">
        <f t="shared" si="53"/>
        <v>425</v>
      </c>
      <c r="B425" s="110"/>
      <c r="C425" s="110"/>
      <c r="D425" s="3" t="s">
        <v>79</v>
      </c>
      <c r="E425" s="576" t="s">
        <v>430</v>
      </c>
      <c r="F425" s="865"/>
      <c r="G425" s="860" t="s">
        <v>431</v>
      </c>
      <c r="H425" s="191">
        <v>5789</v>
      </c>
      <c r="I425" s="191">
        <v>12815</v>
      </c>
      <c r="J425" s="191">
        <v>12163</v>
      </c>
      <c r="K425" s="191">
        <v>11611</v>
      </c>
      <c r="L425" s="191">
        <v>8874</v>
      </c>
      <c r="M425" s="692">
        <f t="shared" si="55"/>
        <v>-2737</v>
      </c>
    </row>
    <row r="426" spans="1:13" s="2" customFormat="1" ht="12">
      <c r="A426" s="1536">
        <f t="shared" si="53"/>
        <v>426</v>
      </c>
      <c r="B426" s="110"/>
      <c r="C426" s="110"/>
      <c r="D426" s="3" t="s">
        <v>79</v>
      </c>
      <c r="E426" s="583" t="s">
        <v>450</v>
      </c>
      <c r="F426" s="875"/>
      <c r="G426" s="876" t="s">
        <v>451</v>
      </c>
      <c r="H426" s="69">
        <v>11900</v>
      </c>
      <c r="I426" s="69">
        <v>12294</v>
      </c>
      <c r="J426" s="69">
        <v>13370</v>
      </c>
      <c r="K426" s="69">
        <v>14858</v>
      </c>
      <c r="L426" s="191">
        <v>17771</v>
      </c>
      <c r="M426" s="696">
        <f t="shared" si="55"/>
        <v>2913</v>
      </c>
    </row>
    <row r="427" spans="1:13" s="2" customFormat="1" ht="12">
      <c r="A427" s="1536">
        <f t="shared" si="53"/>
        <v>427</v>
      </c>
      <c r="B427" s="110"/>
      <c r="C427" s="110"/>
      <c r="D427" s="3" t="s">
        <v>79</v>
      </c>
      <c r="E427" s="582" t="s">
        <v>432</v>
      </c>
      <c r="F427" s="631"/>
      <c r="G427" s="874" t="s">
        <v>250</v>
      </c>
      <c r="H427" s="189">
        <v>106996</v>
      </c>
      <c r="I427" s="189">
        <v>110896</v>
      </c>
      <c r="J427" s="189">
        <v>109528</v>
      </c>
      <c r="K427" s="189">
        <v>103339</v>
      </c>
      <c r="L427" s="65">
        <v>103378</v>
      </c>
      <c r="M427" s="690">
        <f t="shared" si="55"/>
        <v>39</v>
      </c>
    </row>
    <row r="428" spans="1:13" s="2" customFormat="1" ht="12">
      <c r="A428" s="1536">
        <f t="shared" si="53"/>
        <v>428</v>
      </c>
      <c r="B428" s="110"/>
      <c r="C428" s="110"/>
      <c r="D428" s="3" t="s">
        <v>79</v>
      </c>
      <c r="E428" s="576" t="s">
        <v>433</v>
      </c>
      <c r="F428" s="865"/>
      <c r="G428" s="860" t="s">
        <v>434</v>
      </c>
      <c r="H428" s="253">
        <v>-1952</v>
      </c>
      <c r="I428" s="253">
        <v>-8426</v>
      </c>
      <c r="J428" s="253">
        <v>-9300</v>
      </c>
      <c r="K428" s="253">
        <v>-11515</v>
      </c>
      <c r="L428" s="253">
        <v>-8905</v>
      </c>
      <c r="M428" s="692">
        <f t="shared" si="55"/>
        <v>2610</v>
      </c>
    </row>
    <row r="429" spans="1:13" s="2" customFormat="1" ht="12">
      <c r="A429" s="1536">
        <f t="shared" si="53"/>
        <v>429</v>
      </c>
      <c r="B429" s="110"/>
      <c r="C429" s="110"/>
      <c r="D429" s="3" t="s">
        <v>79</v>
      </c>
      <c r="E429" s="593" t="s">
        <v>435</v>
      </c>
      <c r="F429" s="857"/>
      <c r="G429" s="877"/>
      <c r="H429" s="255" t="s">
        <v>1392</v>
      </c>
      <c r="I429" s="255" t="s">
        <v>1392</v>
      </c>
      <c r="J429" s="255" t="s">
        <v>1392</v>
      </c>
      <c r="K429" s="255" t="s">
        <v>1392</v>
      </c>
      <c r="L429" s="255" t="s">
        <v>1392</v>
      </c>
      <c r="M429" s="22"/>
    </row>
    <row r="430" spans="1:13" s="2" customFormat="1" ht="12">
      <c r="A430" s="1536">
        <f t="shared" si="53"/>
        <v>430</v>
      </c>
      <c r="B430" s="110"/>
      <c r="C430" s="110"/>
      <c r="D430" s="3" t="s">
        <v>79</v>
      </c>
      <c r="E430" s="589" t="s">
        <v>436</v>
      </c>
      <c r="F430" s="878"/>
      <c r="G430" s="879" t="s">
        <v>253</v>
      </c>
      <c r="H430" s="67">
        <v>28795</v>
      </c>
      <c r="I430" s="67">
        <v>31770</v>
      </c>
      <c r="J430" s="67">
        <v>34370</v>
      </c>
      <c r="K430" s="67">
        <v>31971</v>
      </c>
      <c r="L430" s="189">
        <v>34560</v>
      </c>
      <c r="M430" s="704">
        <f t="shared" ref="M430:M431" si="56">IF(SUM(L430)-SUM(K430)=0,"- ",SUM(L430)-SUM(K430))</f>
        <v>2589</v>
      </c>
    </row>
    <row r="431" spans="1:13" s="2" customFormat="1" ht="12">
      <c r="A431" s="1536">
        <f t="shared" si="53"/>
        <v>431</v>
      </c>
      <c r="B431" s="110"/>
      <c r="C431" s="110"/>
      <c r="D431" s="3" t="s">
        <v>79</v>
      </c>
      <c r="E431" s="576" t="s">
        <v>433</v>
      </c>
      <c r="F431" s="865"/>
      <c r="G431" s="860" t="s">
        <v>437</v>
      </c>
      <c r="H431" s="253">
        <v>26843</v>
      </c>
      <c r="I431" s="253">
        <v>23344</v>
      </c>
      <c r="J431" s="253">
        <v>25070</v>
      </c>
      <c r="K431" s="253">
        <v>20456</v>
      </c>
      <c r="L431" s="253">
        <v>25655</v>
      </c>
      <c r="M431" s="692">
        <f t="shared" si="56"/>
        <v>5199</v>
      </c>
    </row>
    <row r="432" spans="1:13" s="2" customFormat="1" ht="12">
      <c r="A432" s="1536">
        <f t="shared" si="53"/>
        <v>432</v>
      </c>
      <c r="B432" s="110"/>
      <c r="C432" s="110"/>
      <c r="D432" s="3" t="s">
        <v>79</v>
      </c>
      <c r="E432" s="583" t="s">
        <v>435</v>
      </c>
      <c r="F432" s="875"/>
      <c r="G432" s="876"/>
      <c r="H432" s="255" t="s">
        <v>1390</v>
      </c>
      <c r="I432" s="255" t="s">
        <v>1390</v>
      </c>
      <c r="J432" s="255" t="s">
        <v>1390</v>
      </c>
      <c r="K432" s="255" t="s">
        <v>1390</v>
      </c>
      <c r="L432" s="253" t="s">
        <v>1390</v>
      </c>
    </row>
    <row r="433" spans="1:15" s="2" customFormat="1" ht="12">
      <c r="A433" s="1536">
        <f t="shared" si="53"/>
        <v>433</v>
      </c>
      <c r="B433" s="110"/>
      <c r="C433" s="110"/>
      <c r="D433" s="3" t="s">
        <v>79</v>
      </c>
      <c r="E433" s="582" t="s">
        <v>438</v>
      </c>
      <c r="F433" s="631"/>
      <c r="G433" s="874" t="s">
        <v>439</v>
      </c>
      <c r="H433" s="67">
        <v>23741</v>
      </c>
      <c r="I433" s="67">
        <v>22409</v>
      </c>
      <c r="J433" s="67">
        <v>22633</v>
      </c>
      <c r="K433" s="67">
        <v>26147</v>
      </c>
      <c r="L433" s="65">
        <v>27436</v>
      </c>
      <c r="M433" s="690">
        <f t="shared" ref="M433:M434" si="57">IF(SUM(L433)-SUM(K433)=0,"- ",SUM(L433)-SUM(K433))</f>
        <v>1289</v>
      </c>
    </row>
    <row r="434" spans="1:15" s="2" customFormat="1" ht="12">
      <c r="A434" s="1536">
        <f t="shared" si="53"/>
        <v>434</v>
      </c>
      <c r="B434" s="110"/>
      <c r="C434" s="110"/>
      <c r="D434" s="3" t="s">
        <v>79</v>
      </c>
      <c r="E434" s="576" t="s">
        <v>433</v>
      </c>
      <c r="F434" s="865"/>
      <c r="G434" s="860" t="s">
        <v>440</v>
      </c>
      <c r="H434" s="253">
        <v>50584</v>
      </c>
      <c r="I434" s="253">
        <v>45753</v>
      </c>
      <c r="J434" s="253">
        <v>47703</v>
      </c>
      <c r="K434" s="253">
        <v>46603</v>
      </c>
      <c r="L434" s="253">
        <v>53091</v>
      </c>
      <c r="M434" s="692">
        <f t="shared" si="57"/>
        <v>6488</v>
      </c>
    </row>
    <row r="435" spans="1:15" s="2" customFormat="1" ht="12">
      <c r="A435" s="1536">
        <f t="shared" si="53"/>
        <v>435</v>
      </c>
      <c r="B435" s="110"/>
      <c r="C435" s="110"/>
      <c r="D435" s="3" t="s">
        <v>79</v>
      </c>
      <c r="E435" s="593" t="s">
        <v>435</v>
      </c>
      <c r="F435" s="857"/>
      <c r="G435" s="877"/>
      <c r="H435" s="255" t="s">
        <v>1391</v>
      </c>
      <c r="I435" s="255" t="s">
        <v>1391</v>
      </c>
      <c r="J435" s="255" t="s">
        <v>1391</v>
      </c>
      <c r="K435" s="255" t="s">
        <v>1391</v>
      </c>
      <c r="L435" s="255" t="s">
        <v>1391</v>
      </c>
      <c r="M435" s="22"/>
    </row>
    <row r="436" spans="1:15" s="2" customFormat="1" ht="12">
      <c r="A436" s="1536">
        <f t="shared" si="53"/>
        <v>436</v>
      </c>
      <c r="B436" s="110"/>
      <c r="C436" s="110"/>
      <c r="D436" s="3" t="s">
        <v>79</v>
      </c>
      <c r="E436" s="589" t="s">
        <v>441</v>
      </c>
      <c r="F436" s="878"/>
      <c r="G436" s="879" t="s">
        <v>442</v>
      </c>
      <c r="H436" s="67">
        <v>-587</v>
      </c>
      <c r="I436" s="67">
        <v>4520</v>
      </c>
      <c r="J436" s="67">
        <v>3260</v>
      </c>
      <c r="K436" s="67">
        <v>-377</v>
      </c>
      <c r="L436" s="189">
        <v>-1453</v>
      </c>
      <c r="M436" s="704">
        <f t="shared" ref="M436:M437" si="58">IF(SUM(L436)-SUM(K436)=0,"- ",SUM(L436)-SUM(K436))</f>
        <v>-1076</v>
      </c>
    </row>
    <row r="437" spans="1:15" s="2" customFormat="1" ht="12">
      <c r="A437" s="1536">
        <f t="shared" si="53"/>
        <v>437</v>
      </c>
      <c r="B437" s="110"/>
      <c r="C437" s="110"/>
      <c r="D437" s="3" t="s">
        <v>79</v>
      </c>
      <c r="E437" s="576" t="s">
        <v>433</v>
      </c>
      <c r="F437" s="865"/>
      <c r="G437" s="860" t="s">
        <v>452</v>
      </c>
      <c r="H437" s="253">
        <v>49997</v>
      </c>
      <c r="I437" s="253">
        <v>50273</v>
      </c>
      <c r="J437" s="253">
        <v>50963</v>
      </c>
      <c r="K437" s="253">
        <v>46226</v>
      </c>
      <c r="L437" s="253">
        <v>51638</v>
      </c>
      <c r="M437" s="692">
        <f t="shared" si="58"/>
        <v>5412</v>
      </c>
    </row>
    <row r="438" spans="1:15" s="2" customFormat="1" ht="12">
      <c r="A438" s="1536">
        <f t="shared" si="53"/>
        <v>438</v>
      </c>
      <c r="B438" s="110"/>
      <c r="C438" s="110"/>
      <c r="D438" s="3" t="s">
        <v>79</v>
      </c>
      <c r="E438" s="583" t="s">
        <v>435</v>
      </c>
      <c r="F438" s="875"/>
      <c r="G438" s="876"/>
      <c r="H438" s="255" t="s">
        <v>1391</v>
      </c>
      <c r="I438" s="255" t="s">
        <v>1391</v>
      </c>
      <c r="J438" s="255" t="s">
        <v>1391</v>
      </c>
      <c r="K438" s="255" t="s">
        <v>1391</v>
      </c>
      <c r="L438" s="253" t="s">
        <v>1391</v>
      </c>
    </row>
    <row r="439" spans="1:15" s="2" customFormat="1" ht="12">
      <c r="A439" s="1536">
        <f t="shared" si="53"/>
        <v>439</v>
      </c>
      <c r="B439" s="110"/>
      <c r="C439" s="110"/>
      <c r="D439" s="3" t="s">
        <v>79</v>
      </c>
      <c r="E439" s="582" t="s">
        <v>444</v>
      </c>
      <c r="F439" s="631"/>
      <c r="G439" s="874" t="s">
        <v>445</v>
      </c>
      <c r="H439" s="67">
        <v>1834</v>
      </c>
      <c r="I439" s="67">
        <v>1878</v>
      </c>
      <c r="J439" s="67">
        <v>2685</v>
      </c>
      <c r="K439" s="67">
        <v>5819</v>
      </c>
      <c r="L439" s="65">
        <v>2711</v>
      </c>
      <c r="M439" s="690">
        <f t="shared" ref="M439:M440" si="59">IF(SUM(L439)-SUM(K439)=0,"- ",SUM(L439)-SUM(K439))</f>
        <v>-3108</v>
      </c>
    </row>
    <row r="440" spans="1:15" s="2" customFormat="1" ht="12">
      <c r="A440" s="1536">
        <f t="shared" si="53"/>
        <v>440</v>
      </c>
      <c r="B440" s="110"/>
      <c r="C440" s="110"/>
      <c r="D440" s="3" t="s">
        <v>79</v>
      </c>
      <c r="E440" s="576" t="s">
        <v>433</v>
      </c>
      <c r="F440" s="865"/>
      <c r="G440" s="860" t="s">
        <v>453</v>
      </c>
      <c r="H440" s="253">
        <v>51831</v>
      </c>
      <c r="I440" s="253">
        <v>52151</v>
      </c>
      <c r="J440" s="253">
        <v>53648</v>
      </c>
      <c r="K440" s="253">
        <v>52045</v>
      </c>
      <c r="L440" s="253">
        <v>54349</v>
      </c>
      <c r="M440" s="692">
        <f t="shared" si="59"/>
        <v>2304</v>
      </c>
    </row>
    <row r="441" spans="1:15" s="2" customFormat="1" ht="12">
      <c r="A441" s="1536">
        <f t="shared" si="53"/>
        <v>441</v>
      </c>
      <c r="B441" s="110"/>
      <c r="C441" s="110"/>
      <c r="D441" s="3" t="s">
        <v>79</v>
      </c>
      <c r="E441" s="593" t="s">
        <v>435</v>
      </c>
      <c r="F441" s="857"/>
      <c r="G441" s="880"/>
      <c r="H441" s="255" t="s">
        <v>1391</v>
      </c>
      <c r="I441" s="255" t="s">
        <v>1391</v>
      </c>
      <c r="J441" s="255" t="s">
        <v>1391</v>
      </c>
      <c r="K441" s="255" t="s">
        <v>1391</v>
      </c>
      <c r="L441" s="255" t="s">
        <v>1391</v>
      </c>
      <c r="M441" s="22"/>
    </row>
    <row r="442" spans="1:15">
      <c r="A442" s="1536">
        <f t="shared" si="53"/>
        <v>442</v>
      </c>
    </row>
    <row r="443" spans="1:15" ht="18.75">
      <c r="A443" s="1536">
        <f t="shared" si="53"/>
        <v>443</v>
      </c>
      <c r="D443" s="1073">
        <f>D393+1</f>
        <v>17</v>
      </c>
      <c r="E443" s="687" t="s">
        <v>614</v>
      </c>
      <c r="F443" s="493"/>
      <c r="G443" s="493"/>
      <c r="H443" s="268"/>
    </row>
    <row r="444" spans="1:15" ht="18.75">
      <c r="A444" s="1536">
        <f t="shared" si="53"/>
        <v>444</v>
      </c>
      <c r="D444" s="1075"/>
      <c r="E444" s="740"/>
      <c r="F444" s="493"/>
      <c r="G444" s="493"/>
      <c r="H444" s="268"/>
      <c r="M444" s="855" t="s">
        <v>615</v>
      </c>
      <c r="O444" s="855"/>
    </row>
    <row r="445" spans="1:15" s="2" customFormat="1" ht="12">
      <c r="A445" s="1536">
        <f t="shared" si="53"/>
        <v>445</v>
      </c>
      <c r="B445" s="3"/>
      <c r="C445" s="3"/>
      <c r="D445" s="1074"/>
      <c r="E445" s="739"/>
      <c r="F445" s="508"/>
      <c r="G445" s="508"/>
      <c r="H445" s="615">
        <v>201803</v>
      </c>
      <c r="I445" s="615">
        <v>201903</v>
      </c>
      <c r="J445" s="615">
        <v>202003</v>
      </c>
      <c r="K445" s="615">
        <v>202103</v>
      </c>
      <c r="L445" s="1189">
        <v>202203</v>
      </c>
      <c r="M445" s="1208"/>
    </row>
    <row r="446" spans="1:15" s="2" customFormat="1" ht="12">
      <c r="A446" s="1536">
        <f t="shared" si="53"/>
        <v>446</v>
      </c>
      <c r="B446" s="3"/>
      <c r="C446" s="3"/>
      <c r="D446" s="494"/>
      <c r="E446" s="508"/>
      <c r="F446" s="508"/>
      <c r="G446" s="508"/>
      <c r="H446" s="616" t="s">
        <v>1427</v>
      </c>
      <c r="I446" s="616" t="s">
        <v>1417</v>
      </c>
      <c r="J446" s="616" t="s">
        <v>1418</v>
      </c>
      <c r="K446" s="616" t="s">
        <v>1415</v>
      </c>
      <c r="L446" s="1190" t="s">
        <v>1412</v>
      </c>
      <c r="M446" s="1192" t="s">
        <v>513</v>
      </c>
    </row>
    <row r="447" spans="1:15" s="2" customFormat="1" ht="12">
      <c r="A447" s="1536">
        <f t="shared" si="53"/>
        <v>447</v>
      </c>
      <c r="B447" s="3"/>
      <c r="C447" s="3"/>
      <c r="D447" s="494"/>
      <c r="E447" s="508"/>
      <c r="F447" s="508"/>
      <c r="G447" s="508"/>
      <c r="H447" s="60"/>
      <c r="I447" s="60"/>
      <c r="J447" s="60"/>
      <c r="K447" s="60"/>
      <c r="L447" s="60"/>
    </row>
    <row r="448" spans="1:15" s="2" customFormat="1" ht="12">
      <c r="A448" s="1536">
        <f t="shared" si="53"/>
        <v>448</v>
      </c>
      <c r="B448" s="110"/>
      <c r="C448" s="3"/>
      <c r="D448" s="494"/>
      <c r="H448" s="881" t="s">
        <v>79</v>
      </c>
      <c r="I448" s="881" t="s">
        <v>79</v>
      </c>
      <c r="J448" s="881" t="s">
        <v>79</v>
      </c>
      <c r="K448" s="881" t="s">
        <v>79</v>
      </c>
      <c r="L448" s="881" t="s">
        <v>79</v>
      </c>
    </row>
    <row r="449" spans="1:13" s="2" customFormat="1" ht="12">
      <c r="A449" s="1536">
        <f t="shared" si="53"/>
        <v>449</v>
      </c>
      <c r="B449" s="110"/>
      <c r="C449" s="110"/>
      <c r="D449" s="494" t="s">
        <v>79</v>
      </c>
      <c r="E449" s="631" t="s">
        <v>616</v>
      </c>
      <c r="F449" s="591"/>
      <c r="G449" s="591" t="s">
        <v>270</v>
      </c>
      <c r="H449" s="258">
        <v>11774</v>
      </c>
      <c r="I449" s="258">
        <v>12294</v>
      </c>
      <c r="J449" s="258">
        <v>13370</v>
      </c>
      <c r="K449" s="258">
        <v>14858</v>
      </c>
      <c r="L449" s="805">
        <v>17771</v>
      </c>
      <c r="M449" s="692">
        <f t="shared" ref="M449:M457" si="60">IF(SUM(L449)-SUM(K449)=0,"- ",SUM(L449)-SUM(K449))</f>
        <v>2913</v>
      </c>
    </row>
    <row r="450" spans="1:13" s="2" customFormat="1" ht="12">
      <c r="A450" s="1536">
        <f t="shared" si="53"/>
        <v>450</v>
      </c>
      <c r="B450" s="110"/>
      <c r="C450" s="110"/>
      <c r="D450" s="494" t="s">
        <v>79</v>
      </c>
      <c r="E450" s="865" t="s">
        <v>617</v>
      </c>
      <c r="F450" s="566"/>
      <c r="G450" s="566" t="s">
        <v>270</v>
      </c>
      <c r="H450" s="260">
        <v>14058</v>
      </c>
      <c r="I450" s="260">
        <v>15001</v>
      </c>
      <c r="J450" s="260">
        <v>10001</v>
      </c>
      <c r="K450" s="260">
        <v>1</v>
      </c>
      <c r="L450" s="777">
        <v>5006</v>
      </c>
      <c r="M450" s="692">
        <f t="shared" si="60"/>
        <v>5005</v>
      </c>
    </row>
    <row r="451" spans="1:13" s="2" customFormat="1" ht="12">
      <c r="A451" s="1536">
        <f t="shared" ref="A451:A459" si="61">A450+1</f>
        <v>451</v>
      </c>
      <c r="B451" s="110"/>
      <c r="C451" s="110"/>
      <c r="D451" s="494" t="s">
        <v>79</v>
      </c>
      <c r="E451" s="865" t="s">
        <v>618</v>
      </c>
      <c r="F451" s="566"/>
      <c r="G451" s="566" t="s">
        <v>270</v>
      </c>
      <c r="H451" s="260">
        <v>25832</v>
      </c>
      <c r="I451" s="260">
        <v>27295</v>
      </c>
      <c r="J451" s="260">
        <v>23371</v>
      </c>
      <c r="K451" s="260">
        <v>14859</v>
      </c>
      <c r="L451" s="777">
        <v>22777</v>
      </c>
      <c r="M451" s="692">
        <f t="shared" si="60"/>
        <v>7918</v>
      </c>
    </row>
    <row r="452" spans="1:13" s="2" customFormat="1" ht="12">
      <c r="A452" s="1536">
        <f t="shared" si="61"/>
        <v>452</v>
      </c>
      <c r="B452" s="110"/>
      <c r="C452" s="110"/>
      <c r="D452" s="494" t="s">
        <v>79</v>
      </c>
      <c r="E452" s="865" t="s">
        <v>619</v>
      </c>
      <c r="F452" s="566"/>
      <c r="G452" s="566" t="s">
        <v>270</v>
      </c>
      <c r="H452" s="260">
        <v>49655</v>
      </c>
      <c r="I452" s="260">
        <v>48006</v>
      </c>
      <c r="J452" s="260">
        <v>45937</v>
      </c>
      <c r="K452" s="260">
        <v>45698</v>
      </c>
      <c r="L452" s="777">
        <v>52328</v>
      </c>
      <c r="M452" s="692">
        <f t="shared" si="60"/>
        <v>6630</v>
      </c>
    </row>
    <row r="453" spans="1:13" s="2" customFormat="1" ht="12">
      <c r="A453" s="1536">
        <f t="shared" si="61"/>
        <v>453</v>
      </c>
      <c r="B453" s="110"/>
      <c r="C453" s="110"/>
      <c r="D453" s="494" t="s">
        <v>79</v>
      </c>
      <c r="E453" s="865" t="s">
        <v>620</v>
      </c>
      <c r="F453" s="566"/>
      <c r="G453" s="566" t="s">
        <v>274</v>
      </c>
      <c r="H453" s="269">
        <v>23.71</v>
      </c>
      <c r="I453" s="269">
        <v>25.61</v>
      </c>
      <c r="J453" s="269">
        <v>29.11</v>
      </c>
      <c r="K453" s="269">
        <v>32.51</v>
      </c>
      <c r="L453" s="882">
        <v>33.96</v>
      </c>
      <c r="M453" s="859">
        <f t="shared" si="60"/>
        <v>1.4500000000000028</v>
      </c>
    </row>
    <row r="454" spans="1:13" s="2" customFormat="1" ht="12">
      <c r="A454" s="1536">
        <f t="shared" si="61"/>
        <v>454</v>
      </c>
      <c r="B454" s="110"/>
      <c r="C454" s="110"/>
      <c r="D454" s="494" t="s">
        <v>79</v>
      </c>
      <c r="E454" s="865" t="s">
        <v>621</v>
      </c>
      <c r="F454" s="566"/>
      <c r="G454" s="566" t="s">
        <v>274</v>
      </c>
      <c r="H454" s="269">
        <v>52.02</v>
      </c>
      <c r="I454" s="269">
        <v>56.86</v>
      </c>
      <c r="J454" s="269">
        <v>50.88</v>
      </c>
      <c r="K454" s="269">
        <v>32.520000000000003</v>
      </c>
      <c r="L454" s="882">
        <v>43.53</v>
      </c>
      <c r="M454" s="859">
        <f t="shared" si="60"/>
        <v>11.009999999999998</v>
      </c>
    </row>
    <row r="455" spans="1:13" s="2" customFormat="1" ht="12">
      <c r="A455" s="1536">
        <f t="shared" si="61"/>
        <v>455</v>
      </c>
      <c r="B455" s="110"/>
      <c r="C455" s="110"/>
      <c r="D455" s="494" t="s">
        <v>79</v>
      </c>
      <c r="E455" s="865" t="s">
        <v>622</v>
      </c>
      <c r="F455" s="566"/>
      <c r="G455" s="566" t="s">
        <v>274</v>
      </c>
      <c r="H455" s="270">
        <v>7.87</v>
      </c>
      <c r="I455" s="270">
        <v>7.27</v>
      </c>
      <c r="J455" s="270">
        <v>6.16</v>
      </c>
      <c r="K455" s="270">
        <v>5.91</v>
      </c>
      <c r="L455" s="745">
        <v>6.16</v>
      </c>
      <c r="M455" s="859">
        <f t="shared" si="60"/>
        <v>0.25</v>
      </c>
    </row>
    <row r="456" spans="1:13" s="2" customFormat="1" ht="12">
      <c r="A456" s="1536">
        <f t="shared" si="61"/>
        <v>456</v>
      </c>
      <c r="B456" s="110"/>
      <c r="C456" s="110"/>
      <c r="D456" s="494" t="s">
        <v>79</v>
      </c>
      <c r="E456" s="632" t="s">
        <v>623</v>
      </c>
      <c r="F456" s="566"/>
      <c r="G456" s="566" t="s">
        <v>270</v>
      </c>
      <c r="H456" s="260">
        <v>59256</v>
      </c>
      <c r="I456" s="260">
        <v>56260</v>
      </c>
      <c r="J456" s="260">
        <v>49194</v>
      </c>
      <c r="K456" s="260">
        <v>49121</v>
      </c>
      <c r="L456" s="777">
        <v>53108</v>
      </c>
      <c r="M456" s="692">
        <f t="shared" si="60"/>
        <v>3987</v>
      </c>
    </row>
    <row r="457" spans="1:13" s="2" customFormat="1" ht="12">
      <c r="A457" s="1536">
        <f t="shared" si="61"/>
        <v>457</v>
      </c>
      <c r="B457" s="110"/>
      <c r="C457" s="110"/>
      <c r="D457" s="494" t="s">
        <v>79</v>
      </c>
      <c r="E457" s="633" t="s">
        <v>624</v>
      </c>
      <c r="F457" s="567"/>
      <c r="G457" s="567" t="s">
        <v>270</v>
      </c>
      <c r="H457" s="255">
        <v>752991</v>
      </c>
      <c r="I457" s="255">
        <v>774132</v>
      </c>
      <c r="J457" s="255">
        <v>798937</v>
      </c>
      <c r="K457" s="255">
        <v>830674</v>
      </c>
      <c r="L457" s="806">
        <v>861978</v>
      </c>
      <c r="M457" s="692">
        <f t="shared" si="60"/>
        <v>31304</v>
      </c>
    </row>
    <row r="458" spans="1:13" s="2" customFormat="1" ht="12">
      <c r="A458" s="1536">
        <f t="shared" si="61"/>
        <v>458</v>
      </c>
      <c r="B458" s="3"/>
      <c r="C458" s="3"/>
      <c r="D458" s="3"/>
      <c r="E458" s="739"/>
    </row>
    <row r="459" spans="1:13">
      <c r="A459" s="1536">
        <f t="shared" si="61"/>
        <v>459</v>
      </c>
      <c r="E459" s="868" t="s">
        <v>625</v>
      </c>
      <c r="F459" s="697"/>
      <c r="G459" s="697" t="s">
        <v>626</v>
      </c>
      <c r="H459" s="883">
        <v>15</v>
      </c>
      <c r="I459" s="883">
        <v>16</v>
      </c>
      <c r="J459" s="883">
        <v>18</v>
      </c>
      <c r="K459" s="883">
        <v>20</v>
      </c>
      <c r="L459" s="884">
        <v>24</v>
      </c>
      <c r="M459" s="885">
        <f>IF(SUM(L459)-SUM(K459)=0,"- ",SUM(L459)-SUM(K459))</f>
        <v>4</v>
      </c>
    </row>
  </sheetData>
  <mergeCells count="5">
    <mergeCell ref="B1:C1"/>
    <mergeCell ref="E1:E2"/>
    <mergeCell ref="B2:C2"/>
    <mergeCell ref="E4:U4"/>
    <mergeCell ref="E422:F422"/>
  </mergeCells>
  <phoneticPr fontId="40"/>
  <conditionalFormatting sqref="H404:L404">
    <cfRule type="containsText" dxfId="19" priority="11" operator="containsText" text="既達成">
      <formula>NOT(ISERROR(SEARCH("既達成",H404)))</formula>
    </cfRule>
    <cfRule type="containsText" dxfId="18" priority="12" operator="containsText" text="賄い達成">
      <formula>NOT(ISERROR(SEARCH("賄い達成",H404)))</formula>
    </cfRule>
  </conditionalFormatting>
  <conditionalFormatting sqref="H407:L407">
    <cfRule type="containsText" dxfId="17" priority="19" operator="containsText" text="既達成">
      <formula>NOT(ISERROR(SEARCH("既達成",H407)))</formula>
    </cfRule>
    <cfRule type="containsText" dxfId="16" priority="20" operator="containsText" text="賄い達成">
      <formula>NOT(ISERROR(SEARCH("賄い達成",H407)))</formula>
    </cfRule>
  </conditionalFormatting>
  <conditionalFormatting sqref="H410:L410">
    <cfRule type="containsText" dxfId="15" priority="17" operator="containsText" text="既達成">
      <formula>NOT(ISERROR(SEARCH("既達成",H410)))</formula>
    </cfRule>
    <cfRule type="containsText" dxfId="14" priority="18" operator="containsText" text="賄い達成">
      <formula>NOT(ISERROR(SEARCH("賄い達成",H410)))</formula>
    </cfRule>
  </conditionalFormatting>
  <conditionalFormatting sqref="H413:L413">
    <cfRule type="containsText" dxfId="13" priority="15" operator="containsText" text="既達成">
      <formula>NOT(ISERROR(SEARCH("既達成",H413)))</formula>
    </cfRule>
    <cfRule type="containsText" dxfId="12" priority="16" operator="containsText" text="賄い達成">
      <formula>NOT(ISERROR(SEARCH("賄い達成",H413)))</formula>
    </cfRule>
  </conditionalFormatting>
  <conditionalFormatting sqref="H416:L416">
    <cfRule type="containsText" dxfId="11" priority="13" operator="containsText" text="既達成">
      <formula>NOT(ISERROR(SEARCH("既達成",H416)))</formula>
    </cfRule>
    <cfRule type="containsText" dxfId="10" priority="14" operator="containsText" text="賄い達成">
      <formula>NOT(ISERROR(SEARCH("賄い達成",H416)))</formula>
    </cfRule>
  </conditionalFormatting>
  <conditionalFormatting sqref="H428:L429">
    <cfRule type="containsText" dxfId="9" priority="9" operator="containsText" text="既達成">
      <formula>NOT(ISERROR(SEARCH("既達成",H428)))</formula>
    </cfRule>
    <cfRule type="containsText" dxfId="8" priority="10" operator="containsText" text="賄い達成">
      <formula>NOT(ISERROR(SEARCH("賄い達成",H428)))</formula>
    </cfRule>
  </conditionalFormatting>
  <conditionalFormatting sqref="H431:L432">
    <cfRule type="containsText" dxfId="7" priority="7" operator="containsText" text="既達成">
      <formula>NOT(ISERROR(SEARCH("既達成",H431)))</formula>
    </cfRule>
    <cfRule type="containsText" dxfId="6" priority="8" operator="containsText" text="賄い達成">
      <formula>NOT(ISERROR(SEARCH("賄い達成",H431)))</formula>
    </cfRule>
  </conditionalFormatting>
  <conditionalFormatting sqref="H434:L435">
    <cfRule type="containsText" dxfId="5" priority="5" operator="containsText" text="既達成">
      <formula>NOT(ISERROR(SEARCH("既達成",H434)))</formula>
    </cfRule>
    <cfRule type="containsText" dxfId="4" priority="6" operator="containsText" text="賄い達成">
      <formula>NOT(ISERROR(SEARCH("賄い達成",H434)))</formula>
    </cfRule>
  </conditionalFormatting>
  <conditionalFormatting sqref="H437:L438">
    <cfRule type="containsText" dxfId="3" priority="3" operator="containsText" text="既達成">
      <formula>NOT(ISERROR(SEARCH("既達成",H437)))</formula>
    </cfRule>
    <cfRule type="containsText" dxfId="2" priority="4" operator="containsText" text="賄い達成">
      <formula>NOT(ISERROR(SEARCH("賄い達成",H437)))</formula>
    </cfRule>
  </conditionalFormatting>
  <conditionalFormatting sqref="H440:L441">
    <cfRule type="containsText" dxfId="1" priority="1" operator="containsText" text="既達成">
      <formula>NOT(ISERROR(SEARCH("既達成",H440)))</formula>
    </cfRule>
    <cfRule type="containsText" dxfId="0" priority="2" operator="containsText" text="賄い達成">
      <formula>NOT(ISERROR(SEARCH("賄い達成",H440)))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57E54-ABED-46CC-86B9-25914338635C}">
  <sheetPr>
    <tabColor theme="3" tint="-0.499984740745262"/>
  </sheetPr>
  <dimension ref="A1:S503"/>
  <sheetViews>
    <sheetView showGridLines="0" workbookViewId="0">
      <pane ySplit="5" topLeftCell="A6" activePane="bottomLeft" state="frozen"/>
      <selection pane="bottomLeft"/>
    </sheetView>
  </sheetViews>
  <sheetFormatPr defaultRowHeight="13.5"/>
  <cols>
    <col min="1" max="1" width="5.125" style="1536" bestFit="1" customWidth="1"/>
    <col min="2" max="2" width="4.75" style="3" bestFit="1" customWidth="1"/>
    <col min="3" max="3" width="6.25" style="3" bestFit="1" customWidth="1"/>
    <col min="4" max="4" width="5" style="1065" customWidth="1"/>
    <col min="5" max="5" width="13.25" style="5" customWidth="1"/>
    <col min="6" max="6" width="11.125" style="5" customWidth="1"/>
    <col min="7" max="7" width="12.5" style="5" customWidth="1"/>
    <col min="8" max="8" width="15.125" style="5" customWidth="1"/>
    <col min="9" max="9" width="14.625" style="5" customWidth="1"/>
    <col min="10" max="10" width="15.625" style="5" customWidth="1"/>
    <col min="11" max="11" width="14.875" style="5" customWidth="1"/>
    <col min="12" max="12" width="15.5" style="5" customWidth="1"/>
    <col min="13" max="13" width="14.25" style="5" customWidth="1"/>
    <col min="14" max="16" width="13.75" style="5" customWidth="1"/>
    <col min="17" max="18" width="8" style="5" bestFit="1" customWidth="1"/>
    <col min="19" max="19" width="12.625" style="5" bestFit="1" customWidth="1"/>
    <col min="20" max="21" width="8" style="5" bestFit="1" customWidth="1"/>
    <col min="22" max="16384" width="9" style="5"/>
  </cols>
  <sheetData>
    <row r="1" spans="1:15" s="124" customFormat="1" ht="14.25">
      <c r="A1" s="1536">
        <v>1</v>
      </c>
      <c r="B1" s="1552" t="s">
        <v>0</v>
      </c>
      <c r="C1" s="1552"/>
      <c r="D1" s="1214"/>
      <c r="E1" s="1553" t="s">
        <v>1</v>
      </c>
      <c r="F1" s="1537">
        <v>202203</v>
      </c>
      <c r="G1" s="1538"/>
      <c r="H1" s="1539" t="s">
        <v>2</v>
      </c>
      <c r="I1" s="1539" t="s">
        <v>3</v>
      </c>
      <c r="J1" s="1539" t="s">
        <v>4</v>
      </c>
      <c r="K1" s="1539"/>
      <c r="L1" s="1539"/>
      <c r="M1" s="1214"/>
    </row>
    <row r="2" spans="1:15" s="124" customFormat="1" ht="16.5">
      <c r="A2" s="1536">
        <f>A1+1</f>
        <v>2</v>
      </c>
      <c r="B2" s="1552" t="s">
        <v>1379</v>
      </c>
      <c r="C2" s="1552"/>
      <c r="D2" s="1214"/>
      <c r="E2" s="1554"/>
      <c r="F2" s="1540" t="s">
        <v>1412</v>
      </c>
      <c r="G2" s="1541"/>
      <c r="H2" s="1542">
        <v>17</v>
      </c>
      <c r="I2" s="1543"/>
      <c r="J2" s="1660" t="s">
        <v>1433</v>
      </c>
      <c r="K2" s="1544"/>
      <c r="L2" s="1543"/>
      <c r="M2" s="1216"/>
    </row>
    <row r="3" spans="1:15" s="2" customFormat="1" ht="6.75" customHeight="1">
      <c r="A3" s="1536">
        <f>A2+1</f>
        <v>3</v>
      </c>
      <c r="B3" s="3"/>
      <c r="C3" s="3"/>
      <c r="D3" s="11"/>
      <c r="E3" s="4"/>
      <c r="F3" s="4"/>
      <c r="G3" s="4"/>
      <c r="H3" s="4"/>
      <c r="I3" s="4"/>
      <c r="J3" s="4"/>
      <c r="K3" s="4"/>
      <c r="L3" s="4"/>
      <c r="M3" s="4"/>
    </row>
    <row r="4" spans="1:15" ht="23.25">
      <c r="A4" s="1536">
        <f t="shared" ref="A4:A67" si="0">A3+1</f>
        <v>4</v>
      </c>
      <c r="E4" s="1629" t="s">
        <v>1375</v>
      </c>
      <c r="F4" s="1630"/>
      <c r="G4" s="1630"/>
      <c r="H4" s="1630"/>
      <c r="I4" s="1630"/>
      <c r="J4" s="1630"/>
      <c r="K4" s="1630"/>
      <c r="L4" s="1630"/>
      <c r="M4" s="1630"/>
      <c r="N4" s="1630"/>
      <c r="O4" s="1589"/>
    </row>
    <row r="5" spans="1:15" ht="6" customHeight="1">
      <c r="A5" s="1536">
        <f t="shared" si="0"/>
        <v>5</v>
      </c>
    </row>
    <row r="6" spans="1:15" s="284" customFormat="1" ht="18.75">
      <c r="A6" s="1536">
        <f t="shared" si="0"/>
        <v>6</v>
      </c>
      <c r="B6" s="283"/>
      <c r="C6" s="283"/>
      <c r="D6" s="1077">
        <v>1</v>
      </c>
      <c r="E6" s="886" t="s">
        <v>628</v>
      </c>
      <c r="F6" s="495"/>
      <c r="G6" s="495"/>
    </row>
    <row r="7" spans="1:15" ht="16.5">
      <c r="A7" s="1536">
        <f t="shared" si="0"/>
        <v>7</v>
      </c>
      <c r="D7" s="494"/>
      <c r="E7" s="887" t="s">
        <v>1058</v>
      </c>
      <c r="F7" s="888"/>
      <c r="G7" s="493"/>
      <c r="H7" s="493"/>
      <c r="L7" s="285" t="s">
        <v>629</v>
      </c>
    </row>
    <row r="8" spans="1:15">
      <c r="A8" s="1536">
        <f t="shared" si="0"/>
        <v>8</v>
      </c>
      <c r="D8" s="1063"/>
      <c r="E8" s="493"/>
      <c r="F8" s="493"/>
      <c r="G8" s="493"/>
      <c r="H8" s="615">
        <v>201803</v>
      </c>
      <c r="I8" s="615">
        <v>201903</v>
      </c>
      <c r="J8" s="615">
        <v>202003</v>
      </c>
      <c r="K8" s="615">
        <v>202103</v>
      </c>
      <c r="L8" s="920">
        <v>202203</v>
      </c>
    </row>
    <row r="9" spans="1:15">
      <c r="A9" s="1536">
        <f t="shared" si="0"/>
        <v>9</v>
      </c>
      <c r="D9" s="1063"/>
      <c r="E9" s="493"/>
      <c r="F9" s="493"/>
      <c r="G9" s="493"/>
      <c r="H9" s="616" t="s">
        <v>1427</v>
      </c>
      <c r="I9" s="616" t="s">
        <v>1417</v>
      </c>
      <c r="J9" s="616" t="s">
        <v>1418</v>
      </c>
      <c r="K9" s="616" t="s">
        <v>1415</v>
      </c>
      <c r="L9" s="921" t="s">
        <v>1412</v>
      </c>
    </row>
    <row r="10" spans="1:15" s="2" customFormat="1" ht="12">
      <c r="A10" s="1536">
        <f t="shared" si="0"/>
        <v>10</v>
      </c>
      <c r="B10" s="110"/>
      <c r="C10" s="110"/>
      <c r="D10" s="494"/>
      <c r="E10" s="534" t="s">
        <v>630</v>
      </c>
      <c r="F10" s="505"/>
      <c r="G10" s="505" t="s">
        <v>270</v>
      </c>
      <c r="H10" s="286">
        <v>234096</v>
      </c>
      <c r="I10" s="286">
        <v>238616</v>
      </c>
      <c r="J10" s="286">
        <v>242982</v>
      </c>
      <c r="K10" s="286">
        <v>232940</v>
      </c>
      <c r="L10" s="889">
        <v>236092</v>
      </c>
    </row>
    <row r="11" spans="1:15" s="2" customFormat="1" ht="12">
      <c r="A11" s="1536">
        <f t="shared" si="0"/>
        <v>11</v>
      </c>
      <c r="B11" s="110"/>
      <c r="C11" s="110"/>
      <c r="D11" s="494"/>
      <c r="E11" s="890" t="s">
        <v>631</v>
      </c>
      <c r="F11" s="508"/>
      <c r="G11" s="508" t="s">
        <v>270</v>
      </c>
      <c r="H11" s="44">
        <v>16</v>
      </c>
      <c r="I11" s="44">
        <v>23</v>
      </c>
      <c r="J11" s="44">
        <v>8</v>
      </c>
      <c r="K11" s="44">
        <v>23</v>
      </c>
      <c r="L11" s="287">
        <v>115</v>
      </c>
    </row>
    <row r="12" spans="1:15" s="2" customFormat="1" ht="12">
      <c r="A12" s="1536">
        <f t="shared" si="0"/>
        <v>12</v>
      </c>
      <c r="B12" s="110"/>
      <c r="C12" s="110"/>
      <c r="D12" s="494"/>
      <c r="E12" s="535" t="s">
        <v>632</v>
      </c>
      <c r="F12" s="508"/>
      <c r="G12" s="508" t="s">
        <v>270</v>
      </c>
      <c r="H12" s="45">
        <v>78484</v>
      </c>
      <c r="I12" s="45">
        <v>72467</v>
      </c>
      <c r="J12" s="45">
        <v>72617</v>
      </c>
      <c r="K12" s="45">
        <v>71819</v>
      </c>
      <c r="L12" s="891">
        <v>78827</v>
      </c>
    </row>
    <row r="13" spans="1:15" s="2" customFormat="1" ht="12">
      <c r="A13" s="1536">
        <f t="shared" si="0"/>
        <v>13</v>
      </c>
      <c r="B13" s="110"/>
      <c r="C13" s="110"/>
      <c r="D13" s="494"/>
      <c r="E13" s="535" t="s">
        <v>633</v>
      </c>
      <c r="F13" s="508"/>
      <c r="G13" s="508" t="s">
        <v>270</v>
      </c>
      <c r="H13" s="45">
        <v>53796</v>
      </c>
      <c r="I13" s="45">
        <v>50478</v>
      </c>
      <c r="J13" s="45">
        <v>48037</v>
      </c>
      <c r="K13" s="45">
        <v>49641</v>
      </c>
      <c r="L13" s="891">
        <v>54498</v>
      </c>
    </row>
    <row r="14" spans="1:15" s="2" customFormat="1" ht="12">
      <c r="A14" s="1536">
        <f t="shared" si="0"/>
        <v>14</v>
      </c>
      <c r="B14" s="110"/>
      <c r="C14" s="110"/>
      <c r="D14" s="494"/>
      <c r="E14" s="535" t="s">
        <v>634</v>
      </c>
      <c r="F14" s="508"/>
      <c r="G14" s="508" t="s">
        <v>270</v>
      </c>
      <c r="H14" s="45">
        <v>68479</v>
      </c>
      <c r="I14" s="45">
        <v>35933</v>
      </c>
      <c r="J14" s="45">
        <v>-1064</v>
      </c>
      <c r="K14" s="45">
        <v>126364</v>
      </c>
      <c r="L14" s="891">
        <v>39127</v>
      </c>
    </row>
    <row r="15" spans="1:15" s="2" customFormat="1" ht="12">
      <c r="A15" s="1536">
        <f t="shared" si="0"/>
        <v>15</v>
      </c>
      <c r="B15" s="110"/>
      <c r="C15" s="110"/>
      <c r="D15" s="494"/>
      <c r="E15" s="535" t="s">
        <v>635</v>
      </c>
      <c r="F15" s="508"/>
      <c r="G15" s="508" t="s">
        <v>270</v>
      </c>
      <c r="H15" s="45">
        <v>943236</v>
      </c>
      <c r="I15" s="45">
        <v>952267</v>
      </c>
      <c r="J15" s="45">
        <v>929334</v>
      </c>
      <c r="K15" s="45">
        <v>1041756</v>
      </c>
      <c r="L15" s="891">
        <v>1059091</v>
      </c>
    </row>
    <row r="16" spans="1:15" s="2" customFormat="1" ht="12">
      <c r="A16" s="1536">
        <f t="shared" si="0"/>
        <v>16</v>
      </c>
      <c r="B16" s="110"/>
      <c r="C16" s="110"/>
      <c r="D16" s="494"/>
      <c r="E16" s="535" t="s">
        <v>636</v>
      </c>
      <c r="F16" s="508"/>
      <c r="G16" s="508" t="s">
        <v>270</v>
      </c>
      <c r="H16" s="45">
        <v>14381815</v>
      </c>
      <c r="I16" s="45">
        <v>14964129</v>
      </c>
      <c r="J16" s="45">
        <v>15609936</v>
      </c>
      <c r="K16" s="45">
        <v>17898168</v>
      </c>
      <c r="L16" s="891">
        <v>19104764</v>
      </c>
    </row>
    <row r="17" spans="1:13" s="2" customFormat="1" ht="12">
      <c r="A17" s="1536">
        <f t="shared" si="0"/>
        <v>17</v>
      </c>
      <c r="B17" s="110"/>
      <c r="C17" s="3"/>
      <c r="D17" s="494"/>
      <c r="E17" s="534" t="s">
        <v>637</v>
      </c>
      <c r="F17" s="505"/>
      <c r="G17" s="505" t="s">
        <v>638</v>
      </c>
      <c r="H17" s="892">
        <v>1207.1500000000001</v>
      </c>
      <c r="I17" s="892">
        <v>1250.05</v>
      </c>
      <c r="J17" s="892">
        <v>1250.4100000000001</v>
      </c>
      <c r="K17" s="892">
        <v>1401.4</v>
      </c>
      <c r="L17" s="893">
        <v>1436.74</v>
      </c>
    </row>
    <row r="18" spans="1:13" s="2" customFormat="1" ht="12">
      <c r="A18" s="1536">
        <f t="shared" si="0"/>
        <v>18</v>
      </c>
      <c r="B18" s="110"/>
      <c r="C18" s="3"/>
      <c r="D18" s="494"/>
      <c r="E18" s="535" t="s">
        <v>639</v>
      </c>
      <c r="F18" s="508"/>
      <c r="G18" s="508" t="s">
        <v>638</v>
      </c>
      <c r="H18" s="288">
        <v>67.98</v>
      </c>
      <c r="I18" s="288">
        <v>65.3</v>
      </c>
      <c r="J18" s="288">
        <v>63.99</v>
      </c>
      <c r="K18" s="288">
        <v>66.819999999999993</v>
      </c>
      <c r="L18" s="293">
        <v>73.47</v>
      </c>
    </row>
    <row r="19" spans="1:13" s="2" customFormat="1" ht="18.75">
      <c r="A19" s="1536">
        <f t="shared" si="0"/>
        <v>19</v>
      </c>
      <c r="B19" s="110"/>
      <c r="C19" s="3"/>
      <c r="D19" s="494"/>
      <c r="E19" s="1631" t="s">
        <v>640</v>
      </c>
      <c r="F19" s="1632"/>
      <c r="G19" s="510" t="s">
        <v>638</v>
      </c>
      <c r="H19" s="289">
        <v>67.91</v>
      </c>
      <c r="I19" s="289">
        <v>65.23</v>
      </c>
      <c r="J19" s="289">
        <v>63.91</v>
      </c>
      <c r="K19" s="289">
        <v>66.709999999999994</v>
      </c>
      <c r="L19" s="894">
        <v>73.45</v>
      </c>
      <c r="M19" s="291"/>
    </row>
    <row r="20" spans="1:13">
      <c r="A20" s="1536">
        <f t="shared" si="0"/>
        <v>20</v>
      </c>
      <c r="D20" s="1063"/>
      <c r="E20" s="493"/>
      <c r="F20" s="493"/>
      <c r="G20" s="493"/>
    </row>
    <row r="21" spans="1:13">
      <c r="A21" s="1536">
        <f t="shared" si="0"/>
        <v>21</v>
      </c>
      <c r="D21" s="1063"/>
      <c r="E21" s="493"/>
      <c r="F21" s="493"/>
      <c r="G21" s="493"/>
    </row>
    <row r="22" spans="1:13" ht="16.5">
      <c r="A22" s="1536">
        <f t="shared" si="0"/>
        <v>22</v>
      </c>
      <c r="D22" s="3"/>
      <c r="E22" s="887" t="s">
        <v>1059</v>
      </c>
      <c r="F22" s="888"/>
      <c r="G22" s="493"/>
      <c r="H22" s="493"/>
      <c r="L22" s="285" t="s">
        <v>641</v>
      </c>
    </row>
    <row r="23" spans="1:13">
      <c r="A23" s="1536">
        <f t="shared" si="0"/>
        <v>23</v>
      </c>
      <c r="D23" s="1063"/>
      <c r="E23" s="493"/>
      <c r="F23" s="493"/>
      <c r="G23" s="493"/>
      <c r="H23" s="615">
        <v>201803</v>
      </c>
      <c r="I23" s="615">
        <v>201903</v>
      </c>
      <c r="J23" s="615">
        <v>202003</v>
      </c>
      <c r="K23" s="615">
        <v>202103</v>
      </c>
      <c r="L23" s="920">
        <v>202203</v>
      </c>
    </row>
    <row r="24" spans="1:13">
      <c r="A24" s="1536">
        <f t="shared" si="0"/>
        <v>24</v>
      </c>
      <c r="D24" s="1063"/>
      <c r="E24" s="493"/>
      <c r="F24" s="493"/>
      <c r="G24" s="493"/>
      <c r="H24" s="616" t="s">
        <v>1427</v>
      </c>
      <c r="I24" s="616" t="s">
        <v>1417</v>
      </c>
      <c r="J24" s="616" t="s">
        <v>1418</v>
      </c>
      <c r="K24" s="616" t="s">
        <v>1415</v>
      </c>
      <c r="L24" s="921" t="s">
        <v>1412</v>
      </c>
    </row>
    <row r="25" spans="1:13" s="2" customFormat="1" ht="12">
      <c r="A25" s="1536">
        <f t="shared" si="0"/>
        <v>25</v>
      </c>
      <c r="B25" s="110"/>
      <c r="C25" s="110"/>
      <c r="D25" s="494"/>
      <c r="E25" s="534" t="s">
        <v>642</v>
      </c>
      <c r="F25" s="505"/>
      <c r="G25" s="505" t="s">
        <v>270</v>
      </c>
      <c r="H25" s="240">
        <v>205169</v>
      </c>
      <c r="I25" s="240">
        <v>210218</v>
      </c>
      <c r="J25" s="240">
        <v>212269</v>
      </c>
      <c r="K25" s="240">
        <v>199206</v>
      </c>
      <c r="L25" s="895">
        <v>203209</v>
      </c>
    </row>
    <row r="26" spans="1:13" s="2" customFormat="1" ht="12">
      <c r="A26" s="1536">
        <f t="shared" si="0"/>
        <v>26</v>
      </c>
      <c r="B26" s="110"/>
      <c r="C26" s="110"/>
      <c r="D26" s="494"/>
      <c r="E26" s="890" t="s">
        <v>643</v>
      </c>
      <c r="F26" s="508"/>
      <c r="G26" s="508" t="s">
        <v>270</v>
      </c>
      <c r="H26" s="44">
        <v>16</v>
      </c>
      <c r="I26" s="44">
        <v>23</v>
      </c>
      <c r="J26" s="44">
        <v>8</v>
      </c>
      <c r="K26" s="44">
        <v>23</v>
      </c>
      <c r="L26" s="287">
        <v>115</v>
      </c>
    </row>
    <row r="27" spans="1:13" s="2" customFormat="1" ht="12">
      <c r="A27" s="1536">
        <f t="shared" si="0"/>
        <v>27</v>
      </c>
      <c r="B27" s="110"/>
      <c r="C27" s="110"/>
      <c r="D27" s="494"/>
      <c r="E27" s="535" t="s">
        <v>470</v>
      </c>
      <c r="F27" s="508"/>
      <c r="G27" s="508" t="s">
        <v>270</v>
      </c>
      <c r="H27" s="45">
        <v>70607</v>
      </c>
      <c r="I27" s="45">
        <v>67051</v>
      </c>
      <c r="J27" s="45">
        <v>67872</v>
      </c>
      <c r="K27" s="45">
        <v>64237</v>
      </c>
      <c r="L27" s="891">
        <v>73650</v>
      </c>
    </row>
    <row r="28" spans="1:13" s="2" customFormat="1" ht="12">
      <c r="A28" s="1536">
        <f t="shared" si="0"/>
        <v>28</v>
      </c>
      <c r="B28" s="110"/>
      <c r="C28" s="110"/>
      <c r="D28" s="494"/>
      <c r="E28" s="535" t="s">
        <v>644</v>
      </c>
      <c r="F28" s="508"/>
      <c r="G28" s="508" t="s">
        <v>270</v>
      </c>
      <c r="H28" s="45">
        <v>49655</v>
      </c>
      <c r="I28" s="45">
        <v>48006</v>
      </c>
      <c r="J28" s="45">
        <v>45937</v>
      </c>
      <c r="K28" s="45">
        <v>45698</v>
      </c>
      <c r="L28" s="891">
        <v>52328</v>
      </c>
    </row>
    <row r="29" spans="1:13" s="2" customFormat="1" ht="12">
      <c r="A29" s="1536">
        <f t="shared" si="0"/>
        <v>29</v>
      </c>
      <c r="B29" s="110"/>
      <c r="C29" s="110"/>
      <c r="D29" s="494"/>
      <c r="E29" s="535" t="s">
        <v>645</v>
      </c>
      <c r="F29" s="508"/>
      <c r="G29" s="508" t="s">
        <v>270</v>
      </c>
      <c r="H29" s="45">
        <v>145069</v>
      </c>
      <c r="I29" s="45">
        <v>145069</v>
      </c>
      <c r="J29" s="45">
        <v>145069</v>
      </c>
      <c r="K29" s="45">
        <v>145069</v>
      </c>
      <c r="L29" s="891">
        <v>145069</v>
      </c>
    </row>
    <row r="30" spans="1:13" s="2" customFormat="1" ht="12">
      <c r="A30" s="1536">
        <f t="shared" si="0"/>
        <v>30</v>
      </c>
      <c r="B30" s="110"/>
      <c r="C30" s="110"/>
      <c r="D30" s="494"/>
      <c r="E30" s="535" t="s">
        <v>646</v>
      </c>
      <c r="F30" s="508"/>
      <c r="G30" s="508" t="s">
        <v>647</v>
      </c>
      <c r="H30" s="292">
        <v>865521</v>
      </c>
      <c r="I30" s="292">
        <v>840521</v>
      </c>
      <c r="J30" s="292">
        <v>815521</v>
      </c>
      <c r="K30" s="292">
        <v>815521</v>
      </c>
      <c r="L30" s="896">
        <v>815521</v>
      </c>
    </row>
    <row r="31" spans="1:13" s="2" customFormat="1" ht="12">
      <c r="A31" s="1536">
        <f t="shared" si="0"/>
        <v>31</v>
      </c>
      <c r="B31" s="110"/>
      <c r="C31" s="110"/>
      <c r="D31" s="494"/>
      <c r="E31" s="535" t="s">
        <v>648</v>
      </c>
      <c r="F31" s="508"/>
      <c r="G31" s="508" t="s">
        <v>270</v>
      </c>
      <c r="H31" s="45">
        <v>878076</v>
      </c>
      <c r="I31" s="45">
        <v>886658</v>
      </c>
      <c r="J31" s="45">
        <v>865042</v>
      </c>
      <c r="K31" s="45">
        <v>962119</v>
      </c>
      <c r="L31" s="891">
        <v>979911</v>
      </c>
    </row>
    <row r="32" spans="1:13" s="2" customFormat="1" ht="12">
      <c r="A32" s="1536">
        <f t="shared" si="0"/>
        <v>32</v>
      </c>
      <c r="B32" s="110"/>
      <c r="C32" s="110"/>
      <c r="D32" s="494"/>
      <c r="E32" s="535" t="s">
        <v>649</v>
      </c>
      <c r="F32" s="508"/>
      <c r="G32" s="508" t="s">
        <v>270</v>
      </c>
      <c r="H32" s="45">
        <v>14303698</v>
      </c>
      <c r="I32" s="45">
        <v>14891602</v>
      </c>
      <c r="J32" s="45">
        <v>15537059</v>
      </c>
      <c r="K32" s="45">
        <v>17795820</v>
      </c>
      <c r="L32" s="891">
        <v>19011209</v>
      </c>
    </row>
    <row r="33" spans="1:12" s="2" customFormat="1" ht="12">
      <c r="A33" s="1536">
        <f t="shared" si="0"/>
        <v>33</v>
      </c>
      <c r="B33" s="110"/>
      <c r="C33" s="110"/>
      <c r="D33" s="494"/>
      <c r="E33" s="535" t="s">
        <v>650</v>
      </c>
      <c r="F33" s="508"/>
      <c r="G33" s="508" t="s">
        <v>270</v>
      </c>
      <c r="H33" s="45">
        <v>12017034</v>
      </c>
      <c r="I33" s="45">
        <v>12333421</v>
      </c>
      <c r="J33" s="45">
        <v>12788913</v>
      </c>
      <c r="K33" s="45">
        <v>14104504</v>
      </c>
      <c r="L33" s="891">
        <v>14787688</v>
      </c>
    </row>
    <row r="34" spans="1:12" s="2" customFormat="1" ht="12">
      <c r="A34" s="1536">
        <f t="shared" si="0"/>
        <v>34</v>
      </c>
      <c r="B34" s="110"/>
      <c r="C34" s="110"/>
      <c r="D34" s="494"/>
      <c r="E34" s="535" t="s">
        <v>651</v>
      </c>
      <c r="F34" s="508"/>
      <c r="G34" s="508" t="s">
        <v>270</v>
      </c>
      <c r="H34" s="45">
        <v>9816065</v>
      </c>
      <c r="I34" s="45">
        <v>10136875</v>
      </c>
      <c r="J34" s="45">
        <v>10616525</v>
      </c>
      <c r="K34" s="45">
        <v>11206449</v>
      </c>
      <c r="L34" s="891">
        <v>11691342</v>
      </c>
    </row>
    <row r="35" spans="1:12" s="2" customFormat="1" ht="12">
      <c r="A35" s="1536">
        <f t="shared" si="0"/>
        <v>35</v>
      </c>
      <c r="B35" s="110"/>
      <c r="C35" s="110"/>
      <c r="D35" s="494"/>
      <c r="E35" s="535" t="s">
        <v>652</v>
      </c>
      <c r="F35" s="508"/>
      <c r="G35" s="508" t="s">
        <v>270</v>
      </c>
      <c r="H35" s="45">
        <v>2156704</v>
      </c>
      <c r="I35" s="45">
        <v>2082715</v>
      </c>
      <c r="J35" s="45">
        <v>2103737</v>
      </c>
      <c r="K35" s="45">
        <v>2380625</v>
      </c>
      <c r="L35" s="891">
        <v>2463245</v>
      </c>
    </row>
    <row r="36" spans="1:12" s="2" customFormat="1" ht="12">
      <c r="A36" s="1536">
        <f t="shared" si="0"/>
        <v>36</v>
      </c>
      <c r="B36" s="110"/>
      <c r="C36" s="110"/>
      <c r="D36" s="494"/>
      <c r="E36" s="535" t="s">
        <v>653</v>
      </c>
      <c r="F36" s="508"/>
      <c r="G36" s="508" t="s">
        <v>638</v>
      </c>
      <c r="H36" s="45">
        <v>1123.71</v>
      </c>
      <c r="I36" s="45">
        <v>1163.8800000000001</v>
      </c>
      <c r="J36" s="45">
        <v>1163.8499999999999</v>
      </c>
      <c r="K36" s="45">
        <v>1294.2</v>
      </c>
      <c r="L36" s="891">
        <v>1329.32</v>
      </c>
    </row>
    <row r="37" spans="1:12" s="2" customFormat="1" ht="12">
      <c r="A37" s="1536">
        <f t="shared" si="0"/>
        <v>37</v>
      </c>
      <c r="B37" s="110"/>
      <c r="C37" s="3"/>
      <c r="D37" s="494"/>
      <c r="E37" s="535" t="s">
        <v>654</v>
      </c>
      <c r="F37" s="508"/>
      <c r="G37" s="508" t="s">
        <v>638</v>
      </c>
      <c r="H37" s="288">
        <v>15</v>
      </c>
      <c r="I37" s="288">
        <v>16</v>
      </c>
      <c r="J37" s="288">
        <v>18</v>
      </c>
      <c r="K37" s="288">
        <v>20</v>
      </c>
      <c r="L37" s="293">
        <v>24</v>
      </c>
    </row>
    <row r="38" spans="1:12" s="2" customFormat="1" ht="12">
      <c r="A38" s="1536">
        <f t="shared" si="0"/>
        <v>38</v>
      </c>
      <c r="B38" s="110"/>
      <c r="C38" s="3"/>
      <c r="D38" s="494"/>
      <c r="E38" s="535" t="s">
        <v>655</v>
      </c>
      <c r="F38" s="508"/>
      <c r="G38" s="508" t="s">
        <v>638</v>
      </c>
      <c r="H38" s="288">
        <v>62.75</v>
      </c>
      <c r="I38" s="288">
        <v>62.1</v>
      </c>
      <c r="J38" s="288">
        <v>61.2</v>
      </c>
      <c r="K38" s="288">
        <v>61.51</v>
      </c>
      <c r="L38" s="293">
        <v>70.55</v>
      </c>
    </row>
    <row r="39" spans="1:12" s="2" customFormat="1" ht="12">
      <c r="A39" s="1536">
        <f t="shared" si="0"/>
        <v>39</v>
      </c>
      <c r="B39" s="110"/>
      <c r="C39" s="3"/>
      <c r="D39" s="494"/>
      <c r="E39" s="536" t="s">
        <v>656</v>
      </c>
      <c r="F39" s="510"/>
      <c r="G39" s="510"/>
      <c r="H39" s="897">
        <v>22</v>
      </c>
      <c r="I39" s="897">
        <v>24.5</v>
      </c>
      <c r="J39" s="897">
        <v>28.1</v>
      </c>
      <c r="K39" s="897">
        <v>29.9</v>
      </c>
      <c r="L39" s="898">
        <v>32.6</v>
      </c>
    </row>
    <row r="40" spans="1:12">
      <c r="A40" s="1536">
        <f t="shared" si="0"/>
        <v>40</v>
      </c>
      <c r="D40" s="1063"/>
      <c r="E40" s="493"/>
      <c r="F40" s="493"/>
      <c r="G40" s="493"/>
    </row>
    <row r="41" spans="1:12" s="284" customFormat="1" ht="18.75">
      <c r="A41" s="1536">
        <f t="shared" si="0"/>
        <v>41</v>
      </c>
      <c r="B41" s="283"/>
      <c r="C41" s="283"/>
      <c r="D41" s="1077">
        <f>D6+1</f>
        <v>2</v>
      </c>
      <c r="E41" s="886" t="s">
        <v>657</v>
      </c>
      <c r="F41" s="495"/>
      <c r="G41" s="495"/>
      <c r="I41" s="899" t="s">
        <v>52</v>
      </c>
    </row>
    <row r="42" spans="1:12" s="2" customFormat="1" ht="12">
      <c r="A42" s="1536">
        <f t="shared" si="0"/>
        <v>42</v>
      </c>
      <c r="B42" s="3"/>
      <c r="C42" s="3"/>
      <c r="D42" s="494"/>
      <c r="E42" s="508"/>
      <c r="F42" s="508"/>
      <c r="G42" s="508"/>
      <c r="H42" s="294">
        <v>202103</v>
      </c>
      <c r="I42" s="1209">
        <v>202203</v>
      </c>
    </row>
    <row r="43" spans="1:12" s="2" customFormat="1" ht="12">
      <c r="A43" s="1536">
        <f t="shared" si="0"/>
        <v>43</v>
      </c>
      <c r="B43" s="3"/>
      <c r="C43" s="3"/>
      <c r="D43" s="494"/>
      <c r="E43" s="508"/>
      <c r="F43" s="508"/>
      <c r="G43" s="508"/>
      <c r="H43" s="295" t="s">
        <v>1415</v>
      </c>
      <c r="I43" s="1210" t="s">
        <v>1412</v>
      </c>
    </row>
    <row r="44" spans="1:12" s="2" customFormat="1" ht="12">
      <c r="A44" s="1536">
        <f t="shared" si="0"/>
        <v>44</v>
      </c>
      <c r="B44" s="3"/>
      <c r="C44" s="3"/>
      <c r="D44" s="494"/>
      <c r="E44" s="508"/>
      <c r="F44" s="508"/>
      <c r="G44" s="508"/>
      <c r="H44" s="296" t="s">
        <v>79</v>
      </c>
      <c r="I44" s="296" t="s">
        <v>79</v>
      </c>
    </row>
    <row r="45" spans="1:12" s="2" customFormat="1" ht="12">
      <c r="A45" s="1536">
        <f t="shared" si="0"/>
        <v>45</v>
      </c>
      <c r="B45" s="110"/>
      <c r="C45" s="110"/>
      <c r="D45" s="742" t="s">
        <v>79</v>
      </c>
      <c r="E45" s="900" t="s">
        <v>658</v>
      </c>
      <c r="F45" s="505"/>
      <c r="G45" s="505" t="s">
        <v>270</v>
      </c>
      <c r="H45" s="77">
        <v>55094</v>
      </c>
      <c r="I45" s="297">
        <v>56915</v>
      </c>
    </row>
    <row r="46" spans="1:12" s="2" customFormat="1" ht="12">
      <c r="A46" s="1536">
        <f t="shared" si="0"/>
        <v>46</v>
      </c>
      <c r="B46" s="110"/>
      <c r="C46" s="110"/>
      <c r="D46" s="742" t="s">
        <v>79</v>
      </c>
      <c r="E46" s="577" t="s">
        <v>659</v>
      </c>
      <c r="F46" s="508"/>
      <c r="G46" s="508" t="s">
        <v>270</v>
      </c>
      <c r="H46" s="83">
        <v>390</v>
      </c>
      <c r="I46" s="298">
        <v>458</v>
      </c>
    </row>
    <row r="47" spans="1:12" s="2" customFormat="1" ht="12">
      <c r="A47" s="1536">
        <f t="shared" si="0"/>
        <v>47</v>
      </c>
      <c r="B47" s="110"/>
      <c r="C47" s="110"/>
      <c r="D47" s="742" t="s">
        <v>79</v>
      </c>
      <c r="E47" s="577" t="s">
        <v>660</v>
      </c>
      <c r="F47" s="508"/>
      <c r="G47" s="508" t="s">
        <v>270</v>
      </c>
      <c r="H47" s="83">
        <v>23541</v>
      </c>
      <c r="I47" s="298">
        <v>25153</v>
      </c>
    </row>
    <row r="48" spans="1:12" s="2" customFormat="1" ht="12">
      <c r="A48" s="1536">
        <f t="shared" si="0"/>
        <v>48</v>
      </c>
      <c r="B48" s="110"/>
      <c r="C48" s="110"/>
      <c r="D48" s="742" t="s">
        <v>79</v>
      </c>
      <c r="E48" s="577" t="s">
        <v>661</v>
      </c>
      <c r="F48" s="508"/>
      <c r="G48" s="508" t="s">
        <v>270</v>
      </c>
      <c r="H48" s="83">
        <v>8054</v>
      </c>
      <c r="I48" s="298">
        <v>7191</v>
      </c>
    </row>
    <row r="49" spans="1:9" s="2" customFormat="1" ht="12">
      <c r="A49" s="1536">
        <f t="shared" si="0"/>
        <v>49</v>
      </c>
      <c r="B49" s="110"/>
      <c r="C49" s="110"/>
      <c r="D49" s="742" t="s">
        <v>79</v>
      </c>
      <c r="E49" s="577" t="s">
        <v>662</v>
      </c>
      <c r="F49" s="508"/>
      <c r="G49" s="508" t="s">
        <v>270</v>
      </c>
      <c r="H49" s="83" t="s">
        <v>1381</v>
      </c>
      <c r="I49" s="298" t="s">
        <v>1381</v>
      </c>
    </row>
    <row r="50" spans="1:9" s="2" customFormat="1" ht="12">
      <c r="A50" s="1536">
        <f t="shared" si="0"/>
        <v>50</v>
      </c>
      <c r="B50" s="110"/>
      <c r="C50" s="110"/>
      <c r="D50" s="742" t="s">
        <v>79</v>
      </c>
      <c r="E50" s="577" t="s">
        <v>663</v>
      </c>
      <c r="F50" s="508"/>
      <c r="G50" s="508" t="s">
        <v>270</v>
      </c>
      <c r="H50" s="83">
        <v>7912</v>
      </c>
      <c r="I50" s="298">
        <v>7772</v>
      </c>
    </row>
    <row r="51" spans="1:9" s="2" customFormat="1" ht="12">
      <c r="A51" s="1536">
        <f t="shared" si="0"/>
        <v>51</v>
      </c>
      <c r="B51" s="110"/>
      <c r="C51" s="110"/>
      <c r="D51" s="742" t="s">
        <v>79</v>
      </c>
      <c r="E51" s="577" t="s">
        <v>664</v>
      </c>
      <c r="F51" s="508"/>
      <c r="G51" s="508" t="s">
        <v>270</v>
      </c>
      <c r="H51" s="83" t="s">
        <v>1381</v>
      </c>
      <c r="I51" s="298" t="s">
        <v>1381</v>
      </c>
    </row>
    <row r="52" spans="1:9" s="2" customFormat="1" ht="12">
      <c r="A52" s="1536">
        <f t="shared" si="0"/>
        <v>52</v>
      </c>
      <c r="B52" s="110"/>
      <c r="C52" s="110"/>
      <c r="D52" s="742" t="s">
        <v>79</v>
      </c>
      <c r="E52" s="577" t="s">
        <v>665</v>
      </c>
      <c r="F52" s="508"/>
      <c r="G52" s="508" t="s">
        <v>270</v>
      </c>
      <c r="H52" s="83">
        <v>4093</v>
      </c>
      <c r="I52" s="298">
        <v>3196</v>
      </c>
    </row>
    <row r="53" spans="1:9" s="2" customFormat="1" ht="12">
      <c r="A53" s="1536">
        <f t="shared" si="0"/>
        <v>53</v>
      </c>
      <c r="B53" s="110"/>
      <c r="C53" s="110"/>
      <c r="D53" s="742" t="s">
        <v>79</v>
      </c>
      <c r="E53" s="577" t="s">
        <v>666</v>
      </c>
      <c r="F53" s="508"/>
      <c r="G53" s="508" t="s">
        <v>270</v>
      </c>
      <c r="H53" s="83">
        <v>4093</v>
      </c>
      <c r="I53" s="298">
        <v>3196</v>
      </c>
    </row>
    <row r="54" spans="1:9" s="2" customFormat="1" ht="12">
      <c r="A54" s="1536">
        <f t="shared" si="0"/>
        <v>54</v>
      </c>
      <c r="B54" s="110"/>
      <c r="C54" s="110"/>
      <c r="D54" s="742" t="s">
        <v>79</v>
      </c>
      <c r="E54" s="577" t="s">
        <v>667</v>
      </c>
      <c r="F54" s="508"/>
      <c r="G54" s="508" t="s">
        <v>270</v>
      </c>
      <c r="H54" s="83">
        <v>3913</v>
      </c>
      <c r="I54" s="298">
        <v>4044</v>
      </c>
    </row>
    <row r="55" spans="1:9" s="2" customFormat="1" ht="12">
      <c r="A55" s="1536">
        <f t="shared" si="0"/>
        <v>55</v>
      </c>
      <c r="B55" s="110"/>
      <c r="C55" s="110"/>
      <c r="D55" s="742" t="s">
        <v>79</v>
      </c>
      <c r="E55" s="577" t="s">
        <v>668</v>
      </c>
      <c r="F55" s="508"/>
      <c r="G55" s="508" t="s">
        <v>270</v>
      </c>
      <c r="H55" s="83" t="s">
        <v>1381</v>
      </c>
      <c r="I55" s="298" t="s">
        <v>1381</v>
      </c>
    </row>
    <row r="56" spans="1:9" s="2" customFormat="1" ht="12">
      <c r="A56" s="1536">
        <f t="shared" si="0"/>
        <v>56</v>
      </c>
      <c r="B56" s="110"/>
      <c r="C56" s="110"/>
      <c r="D56" s="742" t="s">
        <v>79</v>
      </c>
      <c r="E56" s="577" t="s">
        <v>669</v>
      </c>
      <c r="F56" s="508"/>
      <c r="G56" s="508" t="s">
        <v>270</v>
      </c>
      <c r="H56" s="83" t="s">
        <v>1381</v>
      </c>
      <c r="I56" s="298" t="s">
        <v>1381</v>
      </c>
    </row>
    <row r="57" spans="1:9" s="2" customFormat="1" ht="12">
      <c r="A57" s="1536">
        <f t="shared" si="0"/>
        <v>57</v>
      </c>
      <c r="B57" s="110"/>
      <c r="C57" s="110"/>
      <c r="D57" s="742" t="s">
        <v>79</v>
      </c>
      <c r="E57" s="577" t="s">
        <v>670</v>
      </c>
      <c r="F57" s="508"/>
      <c r="G57" s="508" t="s">
        <v>270</v>
      </c>
      <c r="H57" s="83" t="s">
        <v>1381</v>
      </c>
      <c r="I57" s="298" t="s">
        <v>1381</v>
      </c>
    </row>
    <row r="58" spans="1:9" s="2" customFormat="1" ht="12">
      <c r="A58" s="1536">
        <f t="shared" si="0"/>
        <v>58</v>
      </c>
      <c r="B58" s="110"/>
      <c r="C58" s="110"/>
      <c r="D58" s="742" t="s">
        <v>79</v>
      </c>
      <c r="E58" s="901" t="s">
        <v>671</v>
      </c>
      <c r="F58" s="508"/>
      <c r="G58" s="508" t="s">
        <v>270</v>
      </c>
      <c r="H58" s="83" t="s">
        <v>1381</v>
      </c>
      <c r="I58" s="298" t="s">
        <v>1381</v>
      </c>
    </row>
    <row r="59" spans="1:9" s="2" customFormat="1" ht="12">
      <c r="A59" s="1536">
        <f t="shared" si="0"/>
        <v>59</v>
      </c>
      <c r="B59" s="110"/>
      <c r="C59" s="110"/>
      <c r="D59" s="742" t="s">
        <v>79</v>
      </c>
      <c r="E59" s="901" t="s">
        <v>672</v>
      </c>
      <c r="F59" s="508"/>
      <c r="G59" s="508" t="s">
        <v>270</v>
      </c>
      <c r="H59" s="83" t="s">
        <v>1381</v>
      </c>
      <c r="I59" s="298" t="s">
        <v>1381</v>
      </c>
    </row>
    <row r="60" spans="1:9" s="2" customFormat="1" ht="12">
      <c r="A60" s="1536">
        <f t="shared" si="0"/>
        <v>60</v>
      </c>
      <c r="B60" s="110"/>
      <c r="C60" s="110"/>
      <c r="D60" s="742" t="s">
        <v>79</v>
      </c>
      <c r="E60" s="577" t="s">
        <v>673</v>
      </c>
      <c r="F60" s="508"/>
      <c r="G60" s="508" t="s">
        <v>270</v>
      </c>
      <c r="H60" s="83" t="s">
        <v>1381</v>
      </c>
      <c r="I60" s="298" t="s">
        <v>1381</v>
      </c>
    </row>
    <row r="61" spans="1:9" s="2" customFormat="1" ht="12">
      <c r="A61" s="1536">
        <f t="shared" si="0"/>
        <v>61</v>
      </c>
      <c r="B61" s="110"/>
      <c r="C61" s="110"/>
      <c r="D61" s="742" t="s">
        <v>79</v>
      </c>
      <c r="E61" s="577" t="s">
        <v>64</v>
      </c>
      <c r="F61" s="508"/>
      <c r="G61" s="508" t="s">
        <v>270</v>
      </c>
      <c r="H61" s="83" t="s">
        <v>1381</v>
      </c>
      <c r="I61" s="298" t="s">
        <v>1381</v>
      </c>
    </row>
    <row r="62" spans="1:9" s="2" customFormat="1" ht="12">
      <c r="A62" s="1536">
        <f t="shared" si="0"/>
        <v>62</v>
      </c>
      <c r="B62" s="110"/>
      <c r="C62" s="110"/>
      <c r="D62" s="742" t="s">
        <v>79</v>
      </c>
      <c r="E62" s="577" t="s">
        <v>674</v>
      </c>
      <c r="F62" s="508"/>
      <c r="G62" s="508" t="s">
        <v>270</v>
      </c>
      <c r="H62" s="83">
        <v>3098</v>
      </c>
      <c r="I62" s="298">
        <v>5905</v>
      </c>
    </row>
    <row r="63" spans="1:9" s="2" customFormat="1" ht="12">
      <c r="A63" s="1536">
        <f t="shared" si="0"/>
        <v>63</v>
      </c>
      <c r="B63" s="110"/>
      <c r="C63" s="110"/>
      <c r="D63" s="742" t="s">
        <v>79</v>
      </c>
      <c r="E63" s="900" t="s">
        <v>675</v>
      </c>
      <c r="F63" s="505"/>
      <c r="G63" s="505" t="s">
        <v>270</v>
      </c>
      <c r="H63" s="77">
        <v>18316</v>
      </c>
      <c r="I63" s="297">
        <v>18338</v>
      </c>
    </row>
    <row r="64" spans="1:9" s="2" customFormat="1" ht="12">
      <c r="A64" s="1536">
        <f t="shared" si="0"/>
        <v>64</v>
      </c>
      <c r="B64" s="110"/>
      <c r="C64" s="110"/>
      <c r="D64" s="742" t="s">
        <v>79</v>
      </c>
      <c r="E64" s="577" t="s">
        <v>676</v>
      </c>
      <c r="F64" s="508"/>
      <c r="G64" s="508" t="s">
        <v>270</v>
      </c>
      <c r="H64" s="83">
        <v>1560</v>
      </c>
      <c r="I64" s="298">
        <v>1194</v>
      </c>
    </row>
    <row r="65" spans="1:14" s="2" customFormat="1" ht="12">
      <c r="A65" s="1536">
        <f t="shared" si="0"/>
        <v>65</v>
      </c>
      <c r="B65" s="110"/>
      <c r="C65" s="110"/>
      <c r="D65" s="742" t="s">
        <v>79</v>
      </c>
      <c r="E65" s="902" t="s">
        <v>677</v>
      </c>
      <c r="F65" s="510"/>
      <c r="G65" s="510" t="s">
        <v>270</v>
      </c>
      <c r="H65" s="299">
        <v>16756</v>
      </c>
      <c r="I65" s="300">
        <v>17144</v>
      </c>
    </row>
    <row r="66" spans="1:14" s="2" customFormat="1" ht="12">
      <c r="A66" s="1536">
        <f t="shared" si="0"/>
        <v>66</v>
      </c>
      <c r="B66" s="3"/>
      <c r="C66" s="3"/>
      <c r="D66" s="3"/>
    </row>
    <row r="67" spans="1:14" ht="16.5">
      <c r="A67" s="1536">
        <f t="shared" si="0"/>
        <v>67</v>
      </c>
      <c r="D67" s="1078">
        <f>D41+1</f>
        <v>3</v>
      </c>
      <c r="E67" s="888" t="s">
        <v>678</v>
      </c>
    </row>
    <row r="68" spans="1:14" ht="16.5">
      <c r="A68" s="1536">
        <f t="shared" ref="A68:A131" si="1">A67+1</f>
        <v>68</v>
      </c>
      <c r="D68" s="1079"/>
      <c r="E68" s="301"/>
    </row>
    <row r="69" spans="1:14" ht="14.25">
      <c r="A69" s="1536">
        <f t="shared" si="1"/>
        <v>69</v>
      </c>
      <c r="D69" s="3"/>
      <c r="E69" s="887" t="s">
        <v>679</v>
      </c>
    </row>
    <row r="70" spans="1:14" s="2" customFormat="1">
      <c r="A70" s="1536">
        <f t="shared" si="1"/>
        <v>70</v>
      </c>
      <c r="B70" s="3"/>
      <c r="C70" s="3"/>
      <c r="D70" s="1080"/>
      <c r="E70" s="1558">
        <v>202103</v>
      </c>
      <c r="F70" s="1600"/>
      <c r="G70" s="1600"/>
      <c r="H70" s="1600"/>
      <c r="I70" s="1600"/>
      <c r="J70" s="1620">
        <v>202203</v>
      </c>
      <c r="K70" s="1607"/>
      <c r="L70" s="1607"/>
      <c r="M70" s="1607"/>
      <c r="N70" s="1607"/>
    </row>
    <row r="71" spans="1:14" s="2" customFormat="1">
      <c r="A71" s="1536">
        <f t="shared" si="1"/>
        <v>71</v>
      </c>
      <c r="B71" s="3"/>
      <c r="C71" s="3"/>
      <c r="D71" s="1080"/>
      <c r="E71" s="1559" t="s">
        <v>1415</v>
      </c>
      <c r="F71" s="1602"/>
      <c r="G71" s="1602"/>
      <c r="H71" s="1602"/>
      <c r="I71" s="1602"/>
      <c r="J71" s="1621" t="s">
        <v>1412</v>
      </c>
      <c r="K71" s="1609"/>
      <c r="L71" s="1609"/>
      <c r="M71" s="1609"/>
      <c r="N71" s="1609"/>
    </row>
    <row r="72" spans="1:14" s="2" customFormat="1" ht="12" customHeight="1">
      <c r="A72" s="1536">
        <f t="shared" si="1"/>
        <v>72</v>
      </c>
      <c r="B72" s="3"/>
      <c r="C72" s="3"/>
      <c r="D72" s="3"/>
      <c r="E72" s="1568" t="s">
        <v>680</v>
      </c>
      <c r="F72" s="1600"/>
      <c r="G72" s="1600"/>
      <c r="H72" s="1596" t="s">
        <v>681</v>
      </c>
      <c r="I72" s="1603" t="s">
        <v>682</v>
      </c>
      <c r="J72" s="1606" t="s">
        <v>680</v>
      </c>
      <c r="K72" s="1607"/>
      <c r="L72" s="1607"/>
      <c r="M72" s="1592" t="s">
        <v>681</v>
      </c>
      <c r="N72" s="1622" t="s">
        <v>682</v>
      </c>
    </row>
    <row r="73" spans="1:14" s="2" customFormat="1" ht="12" customHeight="1">
      <c r="A73" s="1536">
        <f t="shared" si="1"/>
        <v>73</v>
      </c>
      <c r="B73" s="3"/>
      <c r="C73" s="3"/>
      <c r="D73" s="3"/>
      <c r="E73" s="1601"/>
      <c r="F73" s="1601"/>
      <c r="G73" s="1601"/>
      <c r="H73" s="1601"/>
      <c r="I73" s="1604"/>
      <c r="J73" s="1608"/>
      <c r="K73" s="1608"/>
      <c r="L73" s="1608"/>
      <c r="M73" s="1608"/>
      <c r="N73" s="1623"/>
    </row>
    <row r="74" spans="1:14" s="2" customFormat="1" ht="12" customHeight="1">
      <c r="A74" s="1536">
        <f t="shared" si="1"/>
        <v>74</v>
      </c>
      <c r="B74" s="3"/>
      <c r="C74" s="3"/>
      <c r="D74" s="3"/>
      <c r="E74" s="1601"/>
      <c r="F74" s="1601"/>
      <c r="G74" s="1601"/>
      <c r="H74" s="1601"/>
      <c r="I74" s="1604"/>
      <c r="J74" s="1608"/>
      <c r="K74" s="1608"/>
      <c r="L74" s="1608"/>
      <c r="M74" s="1608"/>
      <c r="N74" s="1623"/>
    </row>
    <row r="75" spans="1:14" s="2" customFormat="1" ht="12" customHeight="1">
      <c r="A75" s="1536">
        <f t="shared" si="1"/>
        <v>75</v>
      </c>
      <c r="B75" s="3"/>
      <c r="C75" s="3"/>
      <c r="D75" s="3"/>
      <c r="E75" s="1602"/>
      <c r="F75" s="1602"/>
      <c r="G75" s="1602"/>
      <c r="H75" s="1602"/>
      <c r="I75" s="1605"/>
      <c r="J75" s="1609"/>
      <c r="K75" s="1609"/>
      <c r="L75" s="1609"/>
      <c r="M75" s="1609"/>
      <c r="N75" s="1624"/>
    </row>
    <row r="76" spans="1:14" s="2" customFormat="1" ht="18.75">
      <c r="A76" s="1536">
        <f t="shared" si="1"/>
        <v>76</v>
      </c>
      <c r="B76" s="3"/>
      <c r="C76" s="3"/>
      <c r="D76" s="3"/>
      <c r="E76" s="1625" t="s">
        <v>1413</v>
      </c>
      <c r="F76" s="1626"/>
      <c r="G76" s="1626"/>
      <c r="H76" s="302">
        <v>68577</v>
      </c>
      <c r="I76" s="303">
        <v>9.23</v>
      </c>
      <c r="J76" s="1627" t="s">
        <v>1413</v>
      </c>
      <c r="K76" s="1628"/>
      <c r="L76" s="1628"/>
      <c r="M76" s="304">
        <v>120515</v>
      </c>
      <c r="N76" s="305">
        <v>16.34</v>
      </c>
    </row>
    <row r="77" spans="1:14" s="2" customFormat="1" ht="18.75">
      <c r="A77" s="1536">
        <f t="shared" si="1"/>
        <v>77</v>
      </c>
      <c r="B77" s="3"/>
      <c r="C77" s="3"/>
      <c r="D77" s="3"/>
      <c r="E77" s="1610" t="s">
        <v>1397</v>
      </c>
      <c r="F77" s="1611"/>
      <c r="G77" s="1611"/>
      <c r="H77" s="306">
        <v>33344</v>
      </c>
      <c r="I77" s="307">
        <v>4.4800000000000004</v>
      </c>
      <c r="J77" s="1614" t="s">
        <v>1397</v>
      </c>
      <c r="K77" s="1615"/>
      <c r="L77" s="1615"/>
      <c r="M77" s="308">
        <v>37940</v>
      </c>
      <c r="N77" s="309">
        <v>5.14</v>
      </c>
    </row>
    <row r="78" spans="1:14" s="2" customFormat="1" ht="18.75">
      <c r="A78" s="1536">
        <f t="shared" si="1"/>
        <v>78</v>
      </c>
      <c r="B78" s="3"/>
      <c r="C78" s="3"/>
      <c r="D78" s="3"/>
      <c r="E78" s="1610" t="s">
        <v>1398</v>
      </c>
      <c r="F78" s="1611"/>
      <c r="G78" s="1611"/>
      <c r="H78" s="306">
        <v>26870</v>
      </c>
      <c r="I78" s="307">
        <v>3.61</v>
      </c>
      <c r="J78" s="1612" t="s">
        <v>1398</v>
      </c>
      <c r="K78" s="1613"/>
      <c r="L78" s="1613"/>
      <c r="M78" s="308">
        <v>26870</v>
      </c>
      <c r="N78" s="309">
        <v>3.64</v>
      </c>
    </row>
    <row r="79" spans="1:14" s="2" customFormat="1" ht="18.75">
      <c r="A79" s="1536">
        <f t="shared" si="1"/>
        <v>79</v>
      </c>
      <c r="B79" s="3"/>
      <c r="C79" s="3"/>
      <c r="D79" s="3"/>
      <c r="E79" s="1610" t="s">
        <v>1400</v>
      </c>
      <c r="F79" s="1611"/>
      <c r="G79" s="1611"/>
      <c r="H79" s="306">
        <v>26230</v>
      </c>
      <c r="I79" s="307">
        <v>3.53</v>
      </c>
      <c r="J79" s="1614" t="s">
        <v>1400</v>
      </c>
      <c r="K79" s="1615"/>
      <c r="L79" s="1615"/>
      <c r="M79" s="308">
        <v>23607</v>
      </c>
      <c r="N79" s="309">
        <v>3.2</v>
      </c>
    </row>
    <row r="80" spans="1:14" s="2" customFormat="1" ht="18.75">
      <c r="A80" s="1536">
        <f t="shared" si="1"/>
        <v>80</v>
      </c>
      <c r="B80" s="3"/>
      <c r="C80" s="3"/>
      <c r="D80" s="3"/>
      <c r="E80" s="1616" t="s">
        <v>1414</v>
      </c>
      <c r="F80" s="1617"/>
      <c r="G80" s="1617"/>
      <c r="H80" s="310">
        <v>18537</v>
      </c>
      <c r="I80" s="311">
        <v>2.4900000000000002</v>
      </c>
      <c r="J80" s="1618" t="s">
        <v>1414</v>
      </c>
      <c r="K80" s="1619"/>
      <c r="L80" s="1619"/>
      <c r="M80" s="312">
        <v>18537</v>
      </c>
      <c r="N80" s="313">
        <v>2.5099999999999998</v>
      </c>
    </row>
    <row r="81" spans="1:14">
      <c r="A81" s="1536">
        <f t="shared" si="1"/>
        <v>81</v>
      </c>
    </row>
    <row r="82" spans="1:14" ht="14.25">
      <c r="A82" s="1536">
        <f t="shared" si="1"/>
        <v>82</v>
      </c>
      <c r="D82" s="3"/>
      <c r="E82" s="887" t="s">
        <v>683</v>
      </c>
      <c r="N82" s="903" t="s">
        <v>684</v>
      </c>
    </row>
    <row r="83" spans="1:14" s="2" customFormat="1">
      <c r="A83" s="1536">
        <f t="shared" si="1"/>
        <v>83</v>
      </c>
      <c r="B83" s="3"/>
      <c r="C83" s="3"/>
      <c r="D83" s="1080"/>
      <c r="E83" s="1558">
        <v>202103</v>
      </c>
      <c r="F83" s="1600"/>
      <c r="G83" s="1600"/>
      <c r="H83" s="1600"/>
      <c r="I83" s="1600"/>
      <c r="J83" s="1620">
        <v>202203</v>
      </c>
      <c r="K83" s="1607"/>
      <c r="L83" s="1607"/>
      <c r="M83" s="1607"/>
      <c r="N83" s="1607"/>
    </row>
    <row r="84" spans="1:14" s="2" customFormat="1">
      <c r="A84" s="1536">
        <f t="shared" si="1"/>
        <v>84</v>
      </c>
      <c r="B84" s="3"/>
      <c r="C84" s="3"/>
      <c r="D84" s="1080"/>
      <c r="E84" s="1559" t="s">
        <v>1415</v>
      </c>
      <c r="F84" s="1602"/>
      <c r="G84" s="1602"/>
      <c r="H84" s="1602"/>
      <c r="I84" s="1602"/>
      <c r="J84" s="1621" t="s">
        <v>1412</v>
      </c>
      <c r="K84" s="1609"/>
      <c r="L84" s="1609"/>
      <c r="M84" s="1609"/>
      <c r="N84" s="1609"/>
    </row>
    <row r="85" spans="1:14" s="2" customFormat="1" ht="12">
      <c r="A85" s="1536">
        <f t="shared" si="1"/>
        <v>85</v>
      </c>
      <c r="B85" s="110"/>
      <c r="C85" s="110"/>
      <c r="D85" s="110" t="s">
        <v>79</v>
      </c>
      <c r="E85" s="314" t="s">
        <v>308</v>
      </c>
      <c r="F85" s="60"/>
      <c r="G85" s="60"/>
      <c r="H85" s="60"/>
      <c r="I85" s="315">
        <v>42.48</v>
      </c>
      <c r="J85" s="904" t="s">
        <v>308</v>
      </c>
      <c r="K85" s="316"/>
      <c r="L85" s="316"/>
      <c r="M85" s="316"/>
      <c r="N85" s="317">
        <v>42.83</v>
      </c>
    </row>
    <row r="86" spans="1:14" s="2" customFormat="1" ht="12">
      <c r="A86" s="1536">
        <f t="shared" si="1"/>
        <v>86</v>
      </c>
      <c r="B86" s="110"/>
      <c r="C86" s="110"/>
      <c r="D86" s="110" t="s">
        <v>79</v>
      </c>
      <c r="E86" s="119" t="s">
        <v>685</v>
      </c>
      <c r="I86" s="318">
        <v>14.61</v>
      </c>
      <c r="J86" s="905" t="s">
        <v>685</v>
      </c>
      <c r="K86" s="319"/>
      <c r="L86" s="319"/>
      <c r="M86" s="319"/>
      <c r="N86" s="320">
        <v>13.89</v>
      </c>
    </row>
    <row r="87" spans="1:14" s="2" customFormat="1" ht="12">
      <c r="A87" s="1536">
        <f t="shared" si="1"/>
        <v>87</v>
      </c>
      <c r="B87" s="110"/>
      <c r="C87" s="110"/>
      <c r="D87" s="110" t="s">
        <v>79</v>
      </c>
      <c r="E87" s="119" t="s">
        <v>686</v>
      </c>
      <c r="I87" s="318">
        <v>12.9</v>
      </c>
      <c r="J87" s="905" t="s">
        <v>686</v>
      </c>
      <c r="K87" s="319"/>
      <c r="L87" s="319"/>
      <c r="M87" s="319"/>
      <c r="N87" s="320">
        <v>22.41</v>
      </c>
    </row>
    <row r="88" spans="1:14" s="2" customFormat="1" ht="12">
      <c r="A88" s="1536">
        <f t="shared" si="1"/>
        <v>88</v>
      </c>
      <c r="B88" s="110"/>
      <c r="C88" s="110"/>
      <c r="D88" s="110" t="s">
        <v>79</v>
      </c>
      <c r="E88" s="119" t="s">
        <v>687</v>
      </c>
      <c r="I88" s="318">
        <v>2.27</v>
      </c>
      <c r="J88" s="905" t="s">
        <v>687</v>
      </c>
      <c r="K88" s="319"/>
      <c r="L88" s="319"/>
      <c r="M88" s="319"/>
      <c r="N88" s="320">
        <v>2.2599999999999998</v>
      </c>
    </row>
    <row r="89" spans="1:14" s="2" customFormat="1" ht="12">
      <c r="A89" s="1536">
        <f t="shared" si="1"/>
        <v>89</v>
      </c>
      <c r="B89" s="110"/>
      <c r="C89" s="110"/>
      <c r="D89" s="110" t="s">
        <v>79</v>
      </c>
      <c r="E89" s="119" t="s">
        <v>688</v>
      </c>
      <c r="I89" s="318">
        <v>18.829999999999998</v>
      </c>
      <c r="J89" s="905" t="s">
        <v>688</v>
      </c>
      <c r="K89" s="319"/>
      <c r="L89" s="319"/>
      <c r="M89" s="319"/>
      <c r="N89" s="320">
        <v>18.61</v>
      </c>
    </row>
    <row r="90" spans="1:14" s="2" customFormat="1" ht="12">
      <c r="A90" s="1536">
        <f t="shared" si="1"/>
        <v>90</v>
      </c>
      <c r="B90" s="110"/>
      <c r="C90" s="110"/>
      <c r="D90" s="110" t="s">
        <v>79</v>
      </c>
      <c r="E90" s="119" t="s">
        <v>689</v>
      </c>
      <c r="I90" s="318">
        <v>0</v>
      </c>
      <c r="J90" s="905" t="s">
        <v>689</v>
      </c>
      <c r="K90" s="319"/>
      <c r="L90" s="319"/>
      <c r="M90" s="319"/>
      <c r="N90" s="320">
        <v>0</v>
      </c>
    </row>
    <row r="91" spans="1:14" s="2" customFormat="1" ht="12">
      <c r="A91" s="1536">
        <f t="shared" si="1"/>
        <v>91</v>
      </c>
      <c r="B91" s="110"/>
      <c r="C91" s="110"/>
      <c r="D91" s="110" t="s">
        <v>79</v>
      </c>
      <c r="E91" s="321" t="s">
        <v>72</v>
      </c>
      <c r="F91" s="22"/>
      <c r="G91" s="22"/>
      <c r="H91" s="22"/>
      <c r="I91" s="322">
        <v>8.91</v>
      </c>
      <c r="J91" s="906" t="s">
        <v>72</v>
      </c>
      <c r="K91" s="323"/>
      <c r="L91" s="323"/>
      <c r="M91" s="323"/>
      <c r="N91" s="324" t="s">
        <v>1381</v>
      </c>
    </row>
    <row r="92" spans="1:14" s="2" customFormat="1" ht="12">
      <c r="A92" s="1536">
        <f t="shared" si="1"/>
        <v>92</v>
      </c>
      <c r="B92" s="110"/>
      <c r="C92" s="110"/>
      <c r="D92" s="110" t="s">
        <v>79</v>
      </c>
      <c r="E92" s="325" t="s">
        <v>690</v>
      </c>
      <c r="F92" s="326"/>
      <c r="G92" s="22"/>
      <c r="H92" s="120"/>
      <c r="I92" s="327" t="s">
        <v>79</v>
      </c>
      <c r="J92" s="907" t="s">
        <v>690</v>
      </c>
      <c r="K92" s="328"/>
      <c r="L92" s="323"/>
      <c r="M92" s="329"/>
      <c r="N92" s="330" t="s">
        <v>1381</v>
      </c>
    </row>
    <row r="93" spans="1:14" s="2" customFormat="1" ht="12">
      <c r="A93" s="1536">
        <f t="shared" si="1"/>
        <v>93</v>
      </c>
      <c r="B93" s="3"/>
      <c r="C93" s="3"/>
      <c r="D93" s="3"/>
    </row>
    <row r="94" spans="1:14" s="495" customFormat="1" ht="18.75">
      <c r="A94" s="1536">
        <f t="shared" si="1"/>
        <v>94</v>
      </c>
      <c r="B94" s="532"/>
      <c r="C94" s="532"/>
      <c r="D94" s="552">
        <f>D67+1</f>
        <v>4</v>
      </c>
      <c r="E94" s="886" t="s">
        <v>691</v>
      </c>
    </row>
    <row r="95" spans="1:14" s="2" customFormat="1" ht="12">
      <c r="A95" s="1536">
        <f t="shared" si="1"/>
        <v>95</v>
      </c>
      <c r="B95" s="3"/>
      <c r="C95" s="3"/>
      <c r="D95" s="1081"/>
      <c r="E95" s="331"/>
      <c r="J95" s="615">
        <v>202103</v>
      </c>
      <c r="K95" s="920">
        <v>202203</v>
      </c>
    </row>
    <row r="96" spans="1:14" s="2" customFormat="1" ht="12">
      <c r="A96" s="1536">
        <f t="shared" si="1"/>
        <v>96</v>
      </c>
      <c r="B96" s="3"/>
      <c r="C96" s="3"/>
      <c r="D96" s="1081"/>
      <c r="E96" s="331"/>
      <c r="J96" s="616" t="s">
        <v>1415</v>
      </c>
      <c r="K96" s="921" t="s">
        <v>1412</v>
      </c>
    </row>
    <row r="97" spans="1:13" ht="14.25">
      <c r="A97" s="1536">
        <f t="shared" si="1"/>
        <v>97</v>
      </c>
      <c r="D97" s="3"/>
      <c r="E97" s="887" t="s">
        <v>692</v>
      </c>
      <c r="J97" s="1236" t="s">
        <v>79</v>
      </c>
      <c r="K97" s="1236" t="s">
        <v>79</v>
      </c>
      <c r="M97" s="2"/>
    </row>
    <row r="98" spans="1:13" s="2" customFormat="1" ht="12">
      <c r="A98" s="1536">
        <f t="shared" si="1"/>
        <v>98</v>
      </c>
      <c r="B98" s="110"/>
      <c r="C98" s="110"/>
      <c r="D98" s="3"/>
      <c r="E98" s="332" t="s">
        <v>693</v>
      </c>
      <c r="F98" s="64"/>
      <c r="G98" s="64"/>
      <c r="H98" s="64"/>
      <c r="I98" s="64" t="s">
        <v>270</v>
      </c>
      <c r="J98" s="272">
        <v>-80268</v>
      </c>
      <c r="K98" s="333">
        <v>-79529</v>
      </c>
    </row>
    <row r="99" spans="1:13" s="2" customFormat="1" ht="12">
      <c r="A99" s="1536">
        <f t="shared" si="1"/>
        <v>99</v>
      </c>
      <c r="B99" s="110"/>
      <c r="C99" s="110"/>
      <c r="D99" s="3"/>
      <c r="E99" s="334" t="s">
        <v>694</v>
      </c>
      <c r="F99" s="66"/>
      <c r="G99" s="66"/>
      <c r="H99" s="66"/>
      <c r="I99" s="66" t="s">
        <v>274</v>
      </c>
      <c r="J99" s="335">
        <v>0.2</v>
      </c>
      <c r="K99" s="336">
        <v>0.2</v>
      </c>
    </row>
    <row r="100" spans="1:13" s="2" customFormat="1" ht="12">
      <c r="A100" s="1536">
        <f t="shared" si="1"/>
        <v>100</v>
      </c>
      <c r="B100" s="110"/>
      <c r="C100" s="110"/>
      <c r="D100" s="3"/>
      <c r="E100" s="334" t="s">
        <v>695</v>
      </c>
      <c r="F100" s="66"/>
      <c r="G100" s="66"/>
      <c r="H100" s="66"/>
      <c r="I100" s="66" t="s">
        <v>270</v>
      </c>
      <c r="J100" s="337">
        <v>93931</v>
      </c>
      <c r="K100" s="338">
        <v>96106</v>
      </c>
    </row>
    <row r="101" spans="1:13" s="2" customFormat="1" ht="12">
      <c r="A101" s="1536">
        <f t="shared" si="1"/>
        <v>101</v>
      </c>
      <c r="B101" s="110"/>
      <c r="C101" s="110"/>
      <c r="D101" s="3"/>
      <c r="E101" s="334" t="s">
        <v>696</v>
      </c>
      <c r="F101" s="66"/>
      <c r="G101" s="66"/>
      <c r="H101" s="66"/>
      <c r="I101" s="66" t="s">
        <v>270</v>
      </c>
      <c r="J101" s="337">
        <v>13663</v>
      </c>
      <c r="K101" s="338">
        <v>16577</v>
      </c>
    </row>
    <row r="102" spans="1:13" s="2" customFormat="1" ht="12">
      <c r="A102" s="1536">
        <f t="shared" si="1"/>
        <v>102</v>
      </c>
      <c r="B102" s="110"/>
      <c r="C102" s="110"/>
      <c r="D102" s="3"/>
      <c r="E102" s="339" t="s">
        <v>697</v>
      </c>
      <c r="F102" s="66"/>
      <c r="G102" s="66"/>
      <c r="H102" s="66"/>
      <c r="I102" s="66" t="s">
        <v>270</v>
      </c>
      <c r="J102" s="337" t="s">
        <v>1381</v>
      </c>
      <c r="K102" s="338" t="s">
        <v>1381</v>
      </c>
    </row>
    <row r="103" spans="1:13" s="2" customFormat="1" ht="12">
      <c r="A103" s="1536">
        <f t="shared" si="1"/>
        <v>103</v>
      </c>
      <c r="B103" s="110"/>
      <c r="C103" s="110"/>
      <c r="D103" s="3"/>
      <c r="E103" s="334" t="s">
        <v>698</v>
      </c>
      <c r="F103" s="66"/>
      <c r="G103" s="66"/>
      <c r="H103" s="66"/>
      <c r="I103" s="66" t="s">
        <v>270</v>
      </c>
      <c r="J103" s="337" t="s">
        <v>1381</v>
      </c>
      <c r="K103" s="338" t="s">
        <v>1381</v>
      </c>
    </row>
    <row r="104" spans="1:13" s="2" customFormat="1" ht="12">
      <c r="A104" s="1536">
        <f t="shared" si="1"/>
        <v>104</v>
      </c>
      <c r="B104" s="110"/>
      <c r="C104" s="110"/>
      <c r="D104" s="3"/>
      <c r="E104" s="334" t="s">
        <v>699</v>
      </c>
      <c r="F104" s="66"/>
      <c r="G104" s="66"/>
      <c r="H104" s="66"/>
      <c r="I104" s="66" t="s">
        <v>270</v>
      </c>
      <c r="J104" s="337">
        <v>3263</v>
      </c>
      <c r="K104" s="338">
        <v>1668</v>
      </c>
    </row>
    <row r="105" spans="1:13" s="2" customFormat="1" ht="12">
      <c r="A105" s="1536">
        <f t="shared" si="1"/>
        <v>105</v>
      </c>
      <c r="B105" s="110"/>
      <c r="C105" s="110"/>
      <c r="D105" s="3"/>
      <c r="E105" s="334" t="s">
        <v>700</v>
      </c>
      <c r="F105" s="66"/>
      <c r="G105" s="66"/>
      <c r="H105" s="66"/>
      <c r="I105" s="66" t="s">
        <v>270</v>
      </c>
      <c r="J105" s="337" t="s">
        <v>1381</v>
      </c>
      <c r="K105" s="338" t="s">
        <v>1381</v>
      </c>
    </row>
    <row r="106" spans="1:13" s="2" customFormat="1" ht="12">
      <c r="A106" s="1536">
        <f t="shared" si="1"/>
        <v>106</v>
      </c>
      <c r="B106" s="110"/>
      <c r="C106" s="110"/>
      <c r="D106" s="3"/>
      <c r="E106" s="334" t="s">
        <v>701</v>
      </c>
      <c r="F106" s="66"/>
      <c r="G106" s="66"/>
      <c r="H106" s="66"/>
      <c r="I106" s="66" t="s">
        <v>270</v>
      </c>
      <c r="J106" s="337">
        <v>10398</v>
      </c>
      <c r="K106" s="338">
        <v>14908</v>
      </c>
    </row>
    <row r="107" spans="1:13" s="2" customFormat="1" ht="12">
      <c r="A107" s="1536">
        <f t="shared" si="1"/>
        <v>107</v>
      </c>
      <c r="B107" s="110"/>
      <c r="C107" s="110"/>
      <c r="D107" s="3"/>
      <c r="E107" s="340" t="s">
        <v>702</v>
      </c>
      <c r="F107" s="66"/>
      <c r="G107" s="66"/>
      <c r="H107" s="66"/>
      <c r="I107" s="66" t="s">
        <v>270</v>
      </c>
      <c r="J107" s="337">
        <v>10398</v>
      </c>
      <c r="K107" s="338">
        <v>14908</v>
      </c>
    </row>
    <row r="108" spans="1:13" s="2" customFormat="1" ht="12">
      <c r="A108" s="1536">
        <f t="shared" si="1"/>
        <v>108</v>
      </c>
      <c r="B108" s="110"/>
      <c r="C108" s="110"/>
      <c r="D108" s="3"/>
      <c r="E108" s="340" t="s">
        <v>703</v>
      </c>
      <c r="F108" s="66"/>
      <c r="G108" s="66"/>
      <c r="H108" s="66"/>
      <c r="I108" s="66" t="s">
        <v>270</v>
      </c>
      <c r="J108" s="337" t="s">
        <v>1381</v>
      </c>
      <c r="K108" s="338" t="s">
        <v>1381</v>
      </c>
    </row>
    <row r="109" spans="1:13" s="2" customFormat="1" ht="12">
      <c r="A109" s="1536">
        <f t="shared" si="1"/>
        <v>109</v>
      </c>
      <c r="B109" s="110"/>
      <c r="C109" s="110"/>
      <c r="D109" s="3"/>
      <c r="E109" s="339" t="s">
        <v>704</v>
      </c>
      <c r="F109" s="66"/>
      <c r="G109" s="66"/>
      <c r="H109" s="66"/>
      <c r="I109" s="66" t="s">
        <v>270</v>
      </c>
      <c r="J109" s="260">
        <v>10398</v>
      </c>
      <c r="K109" s="341">
        <v>14908</v>
      </c>
    </row>
    <row r="110" spans="1:13" s="2" customFormat="1" ht="12">
      <c r="A110" s="1536">
        <f t="shared" si="1"/>
        <v>110</v>
      </c>
      <c r="B110" s="110"/>
      <c r="C110" s="110"/>
      <c r="D110" s="3"/>
      <c r="E110" s="342" t="s">
        <v>705</v>
      </c>
      <c r="F110" s="68"/>
      <c r="G110" s="68"/>
      <c r="H110" s="68"/>
      <c r="I110" s="68" t="s">
        <v>270</v>
      </c>
      <c r="J110" s="255" t="s">
        <v>1381</v>
      </c>
      <c r="K110" s="343" t="s">
        <v>1381</v>
      </c>
    </row>
    <row r="111" spans="1:13" ht="14.25">
      <c r="A111" s="1536">
        <f t="shared" si="1"/>
        <v>111</v>
      </c>
      <c r="D111" s="3"/>
      <c r="E111" s="887" t="s">
        <v>706</v>
      </c>
      <c r="J111" s="1236" t="s">
        <v>1401</v>
      </c>
      <c r="K111" s="344" t="s">
        <v>1401</v>
      </c>
      <c r="M111" s="344"/>
    </row>
    <row r="112" spans="1:13" s="2" customFormat="1" ht="12">
      <c r="A112" s="1536">
        <f t="shared" si="1"/>
        <v>112</v>
      </c>
      <c r="B112" s="110"/>
      <c r="C112" s="110"/>
      <c r="D112" s="3"/>
      <c r="E112" s="332" t="s">
        <v>693</v>
      </c>
      <c r="F112" s="64"/>
      <c r="G112" s="64"/>
      <c r="H112" s="64"/>
      <c r="I112" s="64" t="s">
        <v>270</v>
      </c>
      <c r="J112" s="258">
        <v>-80404</v>
      </c>
      <c r="K112" s="345">
        <v>-79668</v>
      </c>
    </row>
    <row r="113" spans="1:13" s="2" customFormat="1" ht="12">
      <c r="A113" s="1536">
        <f t="shared" si="1"/>
        <v>113</v>
      </c>
      <c r="B113" s="110"/>
      <c r="C113" s="110"/>
      <c r="D113" s="3"/>
      <c r="E113" s="339" t="s">
        <v>695</v>
      </c>
      <c r="F113" s="66"/>
      <c r="G113" s="66"/>
      <c r="H113" s="66"/>
      <c r="I113" s="66" t="s">
        <v>270</v>
      </c>
      <c r="J113" s="260">
        <v>93931</v>
      </c>
      <c r="K113" s="341">
        <v>96106</v>
      </c>
    </row>
    <row r="114" spans="1:13" s="2" customFormat="1" ht="12">
      <c r="A114" s="1536">
        <f t="shared" si="1"/>
        <v>114</v>
      </c>
      <c r="B114" s="110"/>
      <c r="C114" s="110"/>
      <c r="D114" s="3"/>
      <c r="E114" s="334" t="s">
        <v>707</v>
      </c>
      <c r="F114" s="66"/>
      <c r="G114" s="66"/>
      <c r="H114" s="66"/>
      <c r="I114" s="66" t="s">
        <v>270</v>
      </c>
      <c r="J114" s="260">
        <v>13527</v>
      </c>
      <c r="K114" s="341">
        <v>16438</v>
      </c>
    </row>
    <row r="115" spans="1:13" s="2" customFormat="1" ht="12">
      <c r="A115" s="1536">
        <f t="shared" si="1"/>
        <v>115</v>
      </c>
      <c r="B115" s="110"/>
      <c r="C115" s="110"/>
      <c r="D115" s="3"/>
      <c r="E115" s="339" t="s">
        <v>697</v>
      </c>
      <c r="F115" s="66"/>
      <c r="G115" s="66"/>
      <c r="H115" s="66"/>
      <c r="I115" s="66" t="s">
        <v>270</v>
      </c>
      <c r="J115" s="260">
        <v>-591</v>
      </c>
      <c r="K115" s="341">
        <v>-593</v>
      </c>
    </row>
    <row r="116" spans="1:13" s="2" customFormat="1" ht="12">
      <c r="A116" s="1536">
        <f t="shared" si="1"/>
        <v>116</v>
      </c>
      <c r="B116" s="110"/>
      <c r="C116" s="110"/>
      <c r="D116" s="3"/>
      <c r="E116" s="334" t="s">
        <v>708</v>
      </c>
      <c r="F116" s="66"/>
      <c r="G116" s="66"/>
      <c r="H116" s="66"/>
      <c r="I116" s="66" t="s">
        <v>270</v>
      </c>
      <c r="J116" s="260">
        <v>12935</v>
      </c>
      <c r="K116" s="341">
        <v>15844</v>
      </c>
    </row>
    <row r="117" spans="1:13" s="2" customFormat="1" ht="12">
      <c r="A117" s="1536">
        <f t="shared" si="1"/>
        <v>117</v>
      </c>
      <c r="B117" s="110"/>
      <c r="C117" s="110"/>
      <c r="D117" s="3"/>
      <c r="E117" s="340" t="s">
        <v>709</v>
      </c>
      <c r="F117" s="66"/>
      <c r="G117" s="66"/>
      <c r="H117" s="66"/>
      <c r="I117" s="66" t="s">
        <v>270</v>
      </c>
      <c r="J117" s="260">
        <v>13662</v>
      </c>
      <c r="K117" s="341">
        <v>16576</v>
      </c>
    </row>
    <row r="118" spans="1:13" s="2" customFormat="1" ht="12">
      <c r="A118" s="1536">
        <f t="shared" si="1"/>
        <v>118</v>
      </c>
      <c r="B118" s="110"/>
      <c r="C118" s="110"/>
      <c r="D118" s="3"/>
      <c r="E118" s="340" t="s">
        <v>710</v>
      </c>
      <c r="F118" s="66"/>
      <c r="G118" s="66"/>
      <c r="H118" s="66"/>
      <c r="I118" s="66" t="s">
        <v>270</v>
      </c>
      <c r="J118" s="260">
        <v>-727</v>
      </c>
      <c r="K118" s="341">
        <v>-732</v>
      </c>
    </row>
    <row r="119" spans="1:13" s="2" customFormat="1" ht="12">
      <c r="A119" s="1536">
        <f t="shared" si="1"/>
        <v>119</v>
      </c>
      <c r="B119" s="110"/>
      <c r="C119" s="110"/>
      <c r="D119" s="3"/>
      <c r="E119" s="334" t="s">
        <v>711</v>
      </c>
      <c r="F119" s="66"/>
      <c r="G119" s="66"/>
      <c r="H119" s="66"/>
      <c r="I119" s="66" t="s">
        <v>270</v>
      </c>
      <c r="J119" s="260">
        <v>3263</v>
      </c>
      <c r="K119" s="341">
        <v>1668</v>
      </c>
    </row>
    <row r="120" spans="1:13" s="2" customFormat="1" ht="12">
      <c r="A120" s="1536">
        <f t="shared" si="1"/>
        <v>120</v>
      </c>
      <c r="B120" s="110"/>
      <c r="C120" s="110"/>
      <c r="D120" s="3"/>
      <c r="E120" s="334" t="s">
        <v>712</v>
      </c>
      <c r="F120" s="66"/>
      <c r="G120" s="66"/>
      <c r="H120" s="66"/>
      <c r="I120" s="66" t="s">
        <v>270</v>
      </c>
      <c r="J120" s="260" t="s">
        <v>1381</v>
      </c>
      <c r="K120" s="341" t="s">
        <v>1381</v>
      </c>
    </row>
    <row r="121" spans="1:13" s="2" customFormat="1" ht="12">
      <c r="A121" s="1536">
        <f t="shared" si="1"/>
        <v>121</v>
      </c>
      <c r="B121" s="110"/>
      <c r="C121" s="110"/>
      <c r="D121" s="3"/>
      <c r="E121" s="334" t="s">
        <v>713</v>
      </c>
      <c r="F121" s="66"/>
      <c r="G121" s="66"/>
      <c r="H121" s="66"/>
      <c r="I121" s="66" t="s">
        <v>270</v>
      </c>
      <c r="J121" s="260" t="s">
        <v>1381</v>
      </c>
      <c r="K121" s="341" t="s">
        <v>1381</v>
      </c>
    </row>
    <row r="122" spans="1:13" s="2" customFormat="1" ht="12">
      <c r="A122" s="1536">
        <f t="shared" si="1"/>
        <v>122</v>
      </c>
      <c r="B122" s="110"/>
      <c r="C122" s="110"/>
      <c r="D122" s="3"/>
      <c r="E122" s="334" t="s">
        <v>714</v>
      </c>
      <c r="F122" s="66"/>
      <c r="G122" s="66"/>
      <c r="H122" s="66"/>
      <c r="I122" s="66" t="s">
        <v>270</v>
      </c>
      <c r="J122" s="260">
        <v>3263</v>
      </c>
      <c r="K122" s="341">
        <v>1668</v>
      </c>
    </row>
    <row r="123" spans="1:13" s="2" customFormat="1" ht="12">
      <c r="A123" s="1536">
        <f t="shared" si="1"/>
        <v>123</v>
      </c>
      <c r="B123" s="110"/>
      <c r="C123" s="110"/>
      <c r="D123" s="3"/>
      <c r="E123" s="334" t="s">
        <v>715</v>
      </c>
      <c r="F123" s="66"/>
      <c r="G123" s="66"/>
      <c r="H123" s="66"/>
      <c r="I123" s="66" t="s">
        <v>270</v>
      </c>
      <c r="J123" s="260">
        <v>2268</v>
      </c>
      <c r="K123" s="341">
        <v>1159</v>
      </c>
    </row>
    <row r="124" spans="1:13" s="2" customFormat="1" ht="12">
      <c r="A124" s="1536">
        <f t="shared" si="1"/>
        <v>124</v>
      </c>
      <c r="B124" s="110"/>
      <c r="C124" s="110"/>
      <c r="D124" s="3"/>
      <c r="E124" s="334" t="s">
        <v>716</v>
      </c>
      <c r="F124" s="66"/>
      <c r="G124" s="66"/>
      <c r="H124" s="66"/>
      <c r="I124" s="66" t="s">
        <v>717</v>
      </c>
      <c r="J124" s="346">
        <v>0.69510000000000005</v>
      </c>
      <c r="K124" s="347">
        <v>0.69479999999999997</v>
      </c>
    </row>
    <row r="125" spans="1:13" s="2" customFormat="1" ht="12">
      <c r="A125" s="1536">
        <f t="shared" si="1"/>
        <v>125</v>
      </c>
      <c r="B125" s="110"/>
      <c r="C125" s="110"/>
      <c r="D125" s="3"/>
      <c r="E125" s="334" t="s">
        <v>718</v>
      </c>
      <c r="F125" s="66"/>
      <c r="G125" s="66"/>
      <c r="H125" s="66"/>
      <c r="I125" s="66" t="s">
        <v>270</v>
      </c>
      <c r="J125" s="260">
        <v>13662</v>
      </c>
      <c r="K125" s="341">
        <v>16576</v>
      </c>
    </row>
    <row r="126" spans="1:13" s="2" customFormat="1" ht="12">
      <c r="A126" s="1536">
        <f t="shared" si="1"/>
        <v>126</v>
      </c>
      <c r="B126" s="110"/>
      <c r="C126" s="110"/>
      <c r="D126" s="3"/>
      <c r="E126" s="348" t="s">
        <v>719</v>
      </c>
      <c r="F126" s="68"/>
      <c r="G126" s="68"/>
      <c r="H126" s="68"/>
      <c r="I126" s="68" t="s">
        <v>270</v>
      </c>
      <c r="J126" s="255">
        <v>727</v>
      </c>
      <c r="K126" s="343">
        <v>732</v>
      </c>
    </row>
    <row r="127" spans="1:13" ht="14.25">
      <c r="A127" s="1536">
        <f t="shared" si="1"/>
        <v>127</v>
      </c>
      <c r="D127" s="3"/>
      <c r="E127" s="887" t="s">
        <v>720</v>
      </c>
      <c r="K127" s="344"/>
      <c r="M127" s="344"/>
    </row>
    <row r="128" spans="1:13" s="2" customFormat="1" ht="12">
      <c r="A128" s="1536">
        <f t="shared" si="1"/>
        <v>128</v>
      </c>
      <c r="B128" s="110"/>
      <c r="C128" s="110"/>
      <c r="D128" s="3"/>
      <c r="E128" s="349" t="s">
        <v>567</v>
      </c>
      <c r="F128" s="64"/>
      <c r="G128" s="64"/>
      <c r="H128" s="64"/>
      <c r="I128" s="64" t="s">
        <v>274</v>
      </c>
      <c r="J128" s="350">
        <v>36</v>
      </c>
      <c r="K128" s="351">
        <v>44</v>
      </c>
    </row>
    <row r="129" spans="1:13" s="2" customFormat="1" ht="12">
      <c r="A129" s="1536">
        <f t="shared" si="1"/>
        <v>129</v>
      </c>
      <c r="B129" s="110"/>
      <c r="C129" s="110"/>
      <c r="D129" s="3"/>
      <c r="E129" s="339" t="s">
        <v>572</v>
      </c>
      <c r="F129" s="66"/>
      <c r="G129" s="66"/>
      <c r="H129" s="66"/>
      <c r="I129" s="66" t="s">
        <v>274</v>
      </c>
      <c r="J129" s="352">
        <v>45</v>
      </c>
      <c r="K129" s="353">
        <v>42</v>
      </c>
    </row>
    <row r="130" spans="1:13" s="2" customFormat="1" ht="12">
      <c r="A130" s="1536">
        <f t="shared" si="1"/>
        <v>130</v>
      </c>
      <c r="B130" s="110"/>
      <c r="C130" s="110"/>
      <c r="D130" s="3"/>
      <c r="E130" s="339" t="s">
        <v>721</v>
      </c>
      <c r="F130" s="66"/>
      <c r="G130" s="66"/>
      <c r="H130" s="66"/>
      <c r="I130" s="66" t="s">
        <v>274</v>
      </c>
      <c r="J130" s="352" t="s">
        <v>1381</v>
      </c>
      <c r="K130" s="353" t="s">
        <v>1381</v>
      </c>
    </row>
    <row r="131" spans="1:13" s="2" customFormat="1" ht="12">
      <c r="A131" s="1536">
        <f t="shared" si="1"/>
        <v>131</v>
      </c>
      <c r="B131" s="110"/>
      <c r="C131" s="110"/>
      <c r="D131" s="3"/>
      <c r="E131" s="339" t="s">
        <v>722</v>
      </c>
      <c r="F131" s="66"/>
      <c r="G131" s="66"/>
      <c r="H131" s="66"/>
      <c r="I131" s="66" t="s">
        <v>274</v>
      </c>
      <c r="J131" s="352">
        <v>19</v>
      </c>
      <c r="K131" s="353">
        <v>14</v>
      </c>
    </row>
    <row r="132" spans="1:13" s="2" customFormat="1" ht="12">
      <c r="A132" s="1536">
        <f t="shared" ref="A132:A195" si="2">A131+1</f>
        <v>132</v>
      </c>
      <c r="B132" s="110"/>
      <c r="C132" s="110"/>
      <c r="D132" s="3"/>
      <c r="E132" s="339" t="s">
        <v>64</v>
      </c>
      <c r="F132" s="66"/>
      <c r="G132" s="66"/>
      <c r="H132" s="66"/>
      <c r="I132" s="66" t="s">
        <v>274</v>
      </c>
      <c r="J132" s="352">
        <v>0</v>
      </c>
      <c r="K132" s="353">
        <v>0</v>
      </c>
    </row>
    <row r="133" spans="1:13" s="2" customFormat="1" ht="12">
      <c r="A133" s="1536">
        <f t="shared" si="2"/>
        <v>133</v>
      </c>
      <c r="B133" s="110"/>
      <c r="C133" s="110"/>
      <c r="D133" s="3"/>
      <c r="E133" s="342" t="s">
        <v>593</v>
      </c>
      <c r="F133" s="68"/>
      <c r="G133" s="68"/>
      <c r="H133" s="68"/>
      <c r="I133" s="68" t="s">
        <v>274</v>
      </c>
      <c r="J133" s="354">
        <v>100</v>
      </c>
      <c r="K133" s="355">
        <v>100</v>
      </c>
    </row>
    <row r="134" spans="1:13" ht="14.25">
      <c r="A134" s="1536">
        <f t="shared" si="2"/>
        <v>134</v>
      </c>
      <c r="D134" s="3"/>
      <c r="E134" s="887" t="s">
        <v>723</v>
      </c>
      <c r="K134" s="344"/>
      <c r="M134" s="344"/>
    </row>
    <row r="135" spans="1:13" s="2" customFormat="1" ht="12">
      <c r="A135" s="1536">
        <f t="shared" si="2"/>
        <v>135</v>
      </c>
      <c r="B135" s="110"/>
      <c r="C135" s="110"/>
      <c r="D135" s="3"/>
      <c r="E135" s="349" t="s">
        <v>724</v>
      </c>
      <c r="F135" s="64"/>
      <c r="G135" s="64"/>
      <c r="H135" s="64"/>
      <c r="I135" s="64" t="s">
        <v>274</v>
      </c>
      <c r="J135" s="356">
        <v>0.2</v>
      </c>
      <c r="K135" s="357">
        <v>0.2</v>
      </c>
    </row>
    <row r="136" spans="1:13" s="2" customFormat="1" ht="12">
      <c r="A136" s="1536">
        <f t="shared" si="2"/>
        <v>136</v>
      </c>
      <c r="B136" s="110"/>
      <c r="C136" s="110"/>
      <c r="D136" s="3"/>
      <c r="E136" s="339" t="s">
        <v>725</v>
      </c>
      <c r="F136" s="66"/>
      <c r="G136" s="66"/>
      <c r="H136" s="66"/>
      <c r="I136" s="66" t="s">
        <v>274</v>
      </c>
      <c r="J136" s="358" t="s">
        <v>1381</v>
      </c>
      <c r="K136" s="359" t="s">
        <v>1381</v>
      </c>
    </row>
    <row r="137" spans="1:13" s="2" customFormat="1" ht="12">
      <c r="A137" s="1536">
        <f t="shared" si="2"/>
        <v>137</v>
      </c>
      <c r="B137" s="110"/>
      <c r="C137" s="110"/>
      <c r="D137" s="3"/>
      <c r="E137" s="339" t="s">
        <v>726</v>
      </c>
      <c r="F137" s="66"/>
      <c r="G137" s="66"/>
      <c r="H137" s="66"/>
      <c r="I137" s="66" t="s">
        <v>274</v>
      </c>
      <c r="J137" s="358">
        <v>3</v>
      </c>
      <c r="K137" s="359">
        <v>3.5</v>
      </c>
    </row>
    <row r="138" spans="1:13" s="2" customFormat="1" ht="12">
      <c r="A138" s="1536">
        <f t="shared" si="2"/>
        <v>138</v>
      </c>
      <c r="B138" s="110"/>
      <c r="C138" s="110"/>
      <c r="D138" s="3"/>
      <c r="E138" s="339" t="s">
        <v>727</v>
      </c>
      <c r="F138" s="66"/>
      <c r="G138" s="66"/>
      <c r="H138" s="66"/>
      <c r="I138" s="66" t="s">
        <v>274</v>
      </c>
      <c r="J138" s="358" t="s">
        <v>1381</v>
      </c>
      <c r="K138" s="359" t="s">
        <v>1381</v>
      </c>
    </row>
    <row r="139" spans="1:13" s="2" customFormat="1" ht="12">
      <c r="A139" s="1536">
        <f t="shared" si="2"/>
        <v>139</v>
      </c>
      <c r="B139" s="110"/>
      <c r="C139" s="110"/>
      <c r="D139" s="3"/>
      <c r="E139" s="339" t="s">
        <v>728</v>
      </c>
      <c r="F139" s="66"/>
      <c r="G139" s="66"/>
      <c r="H139" s="66"/>
      <c r="I139" s="66" t="s">
        <v>274</v>
      </c>
      <c r="J139" s="358" t="s">
        <v>1381</v>
      </c>
      <c r="K139" s="359">
        <v>1</v>
      </c>
    </row>
    <row r="140" spans="1:13" s="2" customFormat="1" ht="12">
      <c r="A140" s="1536">
        <f t="shared" si="2"/>
        <v>140</v>
      </c>
      <c r="B140" s="110"/>
      <c r="C140" s="110"/>
      <c r="D140" s="3"/>
      <c r="E140" s="342" t="s">
        <v>729</v>
      </c>
      <c r="F140" s="68"/>
      <c r="G140" s="68"/>
      <c r="H140" s="68"/>
      <c r="I140" s="68" t="s">
        <v>274</v>
      </c>
      <c r="J140" s="360" t="s">
        <v>1381</v>
      </c>
      <c r="K140" s="361">
        <v>3.3</v>
      </c>
    </row>
    <row r="141" spans="1:13" s="2" customFormat="1" ht="12">
      <c r="A141" s="1536">
        <f t="shared" si="2"/>
        <v>141</v>
      </c>
      <c r="B141" s="3"/>
      <c r="C141" s="3"/>
      <c r="D141" s="3"/>
    </row>
    <row r="142" spans="1:13" ht="18.75">
      <c r="A142" s="1536">
        <f t="shared" si="2"/>
        <v>142</v>
      </c>
      <c r="D142" s="552">
        <f>D94+1</f>
        <v>5</v>
      </c>
      <c r="E142" s="886" t="s">
        <v>730</v>
      </c>
    </row>
    <row r="143" spans="1:13" s="2" customFormat="1" ht="12">
      <c r="A143" s="1536">
        <f t="shared" si="2"/>
        <v>143</v>
      </c>
      <c r="B143" s="3"/>
      <c r="C143" s="3"/>
      <c r="D143" s="1081"/>
      <c r="E143" s="331"/>
      <c r="J143" s="294">
        <v>202103</v>
      </c>
      <c r="K143" s="1209">
        <v>202203</v>
      </c>
    </row>
    <row r="144" spans="1:13" s="2" customFormat="1" ht="12">
      <c r="A144" s="1536">
        <f t="shared" si="2"/>
        <v>144</v>
      </c>
      <c r="B144" s="3"/>
      <c r="C144" s="3"/>
      <c r="D144" s="1081"/>
      <c r="E144" s="331"/>
      <c r="J144" s="295" t="s">
        <v>1415</v>
      </c>
      <c r="K144" s="1210" t="s">
        <v>1412</v>
      </c>
    </row>
    <row r="145" spans="1:19" ht="14.25">
      <c r="A145" s="1536">
        <f t="shared" si="2"/>
        <v>145</v>
      </c>
      <c r="D145" s="1082"/>
      <c r="J145" s="362" t="s">
        <v>79</v>
      </c>
      <c r="K145" s="908" t="s">
        <v>79</v>
      </c>
    </row>
    <row r="146" spans="1:19" s="2" customFormat="1" ht="12">
      <c r="A146" s="1536">
        <f t="shared" si="2"/>
        <v>146</v>
      </c>
      <c r="B146" s="3"/>
      <c r="C146" s="3"/>
      <c r="D146" s="3"/>
      <c r="E146" s="363" t="s">
        <v>731</v>
      </c>
      <c r="F146" s="60"/>
      <c r="G146" s="60"/>
      <c r="H146" s="60"/>
      <c r="I146" s="60" t="s">
        <v>270</v>
      </c>
      <c r="J146" s="367">
        <v>76</v>
      </c>
      <c r="K146" s="382">
        <v>79</v>
      </c>
    </row>
    <row r="147" spans="1:19" s="2" customFormat="1" ht="12">
      <c r="A147" s="1536">
        <f t="shared" si="2"/>
        <v>147</v>
      </c>
      <c r="B147" s="3"/>
      <c r="C147" s="3"/>
      <c r="D147" s="3"/>
      <c r="E147" s="167" t="s">
        <v>732</v>
      </c>
      <c r="I147" s="2" t="s">
        <v>270</v>
      </c>
      <c r="J147" s="368">
        <v>25</v>
      </c>
      <c r="K147" s="383">
        <v>29</v>
      </c>
    </row>
    <row r="148" spans="1:19" s="2" customFormat="1" ht="12">
      <c r="A148" s="1536">
        <f t="shared" si="2"/>
        <v>148</v>
      </c>
      <c r="B148" s="3"/>
      <c r="C148" s="3"/>
      <c r="D148" s="3"/>
      <c r="E148" s="119" t="s">
        <v>733</v>
      </c>
      <c r="I148" s="2" t="s">
        <v>270</v>
      </c>
      <c r="J148" s="368">
        <v>102</v>
      </c>
      <c r="K148" s="383">
        <v>108</v>
      </c>
      <c r="P148" s="2" t="s">
        <v>79</v>
      </c>
      <c r="Q148" s="2" t="s">
        <v>79</v>
      </c>
      <c r="R148" s="2" t="s">
        <v>79</v>
      </c>
      <c r="S148" s="2" t="s">
        <v>79</v>
      </c>
    </row>
    <row r="149" spans="1:19" s="2" customFormat="1" ht="12">
      <c r="A149" s="1536">
        <f t="shared" si="2"/>
        <v>149</v>
      </c>
      <c r="B149" s="3"/>
      <c r="C149" s="3"/>
      <c r="D149" s="3"/>
      <c r="E149" s="167" t="s">
        <v>731</v>
      </c>
      <c r="I149" s="2" t="s">
        <v>270</v>
      </c>
      <c r="J149" s="368">
        <v>6</v>
      </c>
      <c r="K149" s="383">
        <v>28</v>
      </c>
    </row>
    <row r="150" spans="1:19" s="2" customFormat="1" ht="12">
      <c r="A150" s="1536">
        <f t="shared" si="2"/>
        <v>150</v>
      </c>
      <c r="B150" s="3"/>
      <c r="C150" s="3"/>
      <c r="D150" s="3"/>
      <c r="E150" s="167" t="s">
        <v>732</v>
      </c>
      <c r="I150" s="2" t="s">
        <v>270</v>
      </c>
      <c r="J150" s="368">
        <v>1</v>
      </c>
      <c r="K150" s="383">
        <v>1</v>
      </c>
    </row>
    <row r="151" spans="1:19" s="2" customFormat="1" ht="12">
      <c r="A151" s="1536">
        <f t="shared" si="2"/>
        <v>151</v>
      </c>
      <c r="B151" s="3"/>
      <c r="C151" s="3"/>
      <c r="D151" s="3"/>
      <c r="E151" s="119" t="s">
        <v>734</v>
      </c>
      <c r="I151" s="2" t="s">
        <v>270</v>
      </c>
      <c r="J151" s="368">
        <v>7</v>
      </c>
      <c r="K151" s="383">
        <v>29</v>
      </c>
    </row>
    <row r="152" spans="1:19" s="2" customFormat="1" ht="12">
      <c r="A152" s="1536">
        <f t="shared" si="2"/>
        <v>152</v>
      </c>
      <c r="B152" s="3"/>
      <c r="C152" s="3"/>
      <c r="D152" s="3"/>
      <c r="E152" s="119" t="s">
        <v>735</v>
      </c>
      <c r="I152" s="2" t="s">
        <v>270</v>
      </c>
      <c r="J152" s="368">
        <v>109</v>
      </c>
      <c r="K152" s="383">
        <v>137</v>
      </c>
    </row>
    <row r="153" spans="1:19" s="2" customFormat="1" ht="12">
      <c r="A153" s="1536">
        <f t="shared" si="2"/>
        <v>153</v>
      </c>
      <c r="B153" s="3"/>
      <c r="C153" s="3"/>
      <c r="D153" s="3"/>
      <c r="E153" s="321" t="s">
        <v>736</v>
      </c>
      <c r="F153" s="22"/>
      <c r="G153" s="22"/>
      <c r="H153" s="22"/>
      <c r="I153" s="22" t="s">
        <v>737</v>
      </c>
      <c r="J153" s="365" t="s">
        <v>1402</v>
      </c>
      <c r="K153" s="366" t="s">
        <v>1402</v>
      </c>
    </row>
    <row r="154" spans="1:19">
      <c r="A154" s="1536">
        <f t="shared" si="2"/>
        <v>154</v>
      </c>
    </row>
    <row r="155" spans="1:19" ht="18.75">
      <c r="A155" s="1536">
        <f t="shared" si="2"/>
        <v>155</v>
      </c>
      <c r="D155" s="552">
        <f>D142+1</f>
        <v>6</v>
      </c>
      <c r="E155" s="886" t="s">
        <v>738</v>
      </c>
    </row>
    <row r="156" spans="1:19">
      <c r="A156" s="1536">
        <f t="shared" si="2"/>
        <v>156</v>
      </c>
    </row>
    <row r="157" spans="1:19">
      <c r="A157" s="1536">
        <f t="shared" si="2"/>
        <v>157</v>
      </c>
      <c r="B157" s="5"/>
      <c r="C157" s="5"/>
      <c r="E157" s="1590" t="s">
        <v>739</v>
      </c>
      <c r="F157" s="1591"/>
      <c r="G157" s="802">
        <v>202103</v>
      </c>
    </row>
    <row r="158" spans="1:19">
      <c r="A158" s="1536">
        <f t="shared" si="2"/>
        <v>158</v>
      </c>
      <c r="B158" s="5"/>
      <c r="C158" s="5"/>
      <c r="E158" s="1590"/>
      <c r="F158" s="1591"/>
      <c r="G158" s="909" t="s">
        <v>1415</v>
      </c>
    </row>
    <row r="159" spans="1:19">
      <c r="A159" s="1536">
        <f t="shared" si="2"/>
        <v>159</v>
      </c>
      <c r="B159" s="5"/>
      <c r="C159" s="5"/>
    </row>
    <row r="160" spans="1:19" ht="14.25">
      <c r="A160" s="1536">
        <f t="shared" si="2"/>
        <v>160</v>
      </c>
      <c r="B160" s="5"/>
      <c r="C160" s="5"/>
      <c r="E160" s="887" t="s">
        <v>740</v>
      </c>
      <c r="L160" s="2"/>
    </row>
    <row r="161" spans="1:18" ht="17.25">
      <c r="A161" s="1536">
        <f t="shared" si="2"/>
        <v>161</v>
      </c>
      <c r="B161" s="5"/>
      <c r="C161" s="5"/>
      <c r="E161" s="910" t="s">
        <v>741</v>
      </c>
      <c r="L161" s="2"/>
      <c r="O161" s="899" t="s">
        <v>52</v>
      </c>
      <c r="P161" s="3"/>
      <c r="Q161" s="3"/>
      <c r="R161" s="198"/>
    </row>
    <row r="162" spans="1:18" s="2" customFormat="1" ht="12">
      <c r="A162" s="1536">
        <f t="shared" si="2"/>
        <v>162</v>
      </c>
      <c r="D162" s="3"/>
      <c r="E162" s="60"/>
      <c r="F162" s="60"/>
      <c r="G162" s="1594" t="s">
        <v>742</v>
      </c>
      <c r="H162" s="1594" t="s">
        <v>743</v>
      </c>
      <c r="I162" s="1594" t="s">
        <v>744</v>
      </c>
      <c r="J162" s="1594" t="s">
        <v>745</v>
      </c>
      <c r="K162" s="1594" t="s">
        <v>746</v>
      </c>
      <c r="L162" s="1594" t="s">
        <v>747</v>
      </c>
      <c r="M162" s="508"/>
      <c r="N162" s="1594" t="s">
        <v>748</v>
      </c>
      <c r="O162" s="1594" t="s">
        <v>27</v>
      </c>
    </row>
    <row r="163" spans="1:18" s="2" customFormat="1" ht="12">
      <c r="A163" s="1536">
        <f t="shared" si="2"/>
        <v>163</v>
      </c>
      <c r="D163" s="3"/>
      <c r="G163" s="1595"/>
      <c r="H163" s="1595"/>
      <c r="I163" s="1595"/>
      <c r="J163" s="1595"/>
      <c r="K163" s="1595"/>
      <c r="L163" s="1595"/>
      <c r="M163" s="508"/>
      <c r="N163" s="1595"/>
      <c r="O163" s="1595"/>
    </row>
    <row r="164" spans="1:18" s="2" customFormat="1" ht="12">
      <c r="A164" s="1536">
        <f t="shared" si="2"/>
        <v>164</v>
      </c>
      <c r="D164" s="3"/>
      <c r="E164" s="534" t="s">
        <v>749</v>
      </c>
      <c r="F164" s="505"/>
      <c r="G164" s="367" t="s">
        <v>1381</v>
      </c>
      <c r="H164" s="368" t="s">
        <v>1381</v>
      </c>
      <c r="I164" s="367" t="s">
        <v>1381</v>
      </c>
      <c r="J164" s="367" t="s">
        <v>1381</v>
      </c>
      <c r="K164" s="367" t="s">
        <v>1381</v>
      </c>
      <c r="L164" s="369" t="s">
        <v>1381</v>
      </c>
      <c r="M164" s="291"/>
      <c r="N164" s="369" t="s">
        <v>1381</v>
      </c>
      <c r="O164" s="367" t="s">
        <v>1381</v>
      </c>
      <c r="P164" s="370"/>
    </row>
    <row r="165" spans="1:18" s="2" customFormat="1" ht="12">
      <c r="A165" s="1536">
        <f t="shared" si="2"/>
        <v>165</v>
      </c>
      <c r="D165" s="3"/>
      <c r="E165" s="535" t="s">
        <v>750</v>
      </c>
      <c r="F165" s="508"/>
      <c r="G165" s="368" t="s">
        <v>1381</v>
      </c>
      <c r="H165" s="291"/>
      <c r="I165" s="291"/>
      <c r="J165" s="291"/>
      <c r="K165" s="291"/>
      <c r="L165" s="291"/>
      <c r="M165" s="291"/>
      <c r="N165" s="291"/>
      <c r="O165" s="44" t="str">
        <f>G165</f>
        <v xml:space="preserve">- </v>
      </c>
      <c r="P165" s="370"/>
    </row>
    <row r="166" spans="1:18" s="2" customFormat="1" ht="12">
      <c r="A166" s="1536">
        <f t="shared" si="2"/>
        <v>166</v>
      </c>
      <c r="D166" s="3"/>
      <c r="E166" s="535" t="s">
        <v>751</v>
      </c>
      <c r="F166" s="508"/>
      <c r="G166" s="368" t="s">
        <v>1381</v>
      </c>
      <c r="H166" s="291"/>
      <c r="I166" s="291"/>
      <c r="J166" s="291"/>
      <c r="K166" s="291"/>
      <c r="L166" s="291"/>
      <c r="M166" s="291"/>
      <c r="N166" s="291"/>
      <c r="O166" s="44" t="str">
        <f>G166</f>
        <v xml:space="preserve">- </v>
      </c>
      <c r="P166" s="370"/>
    </row>
    <row r="167" spans="1:18" s="2" customFormat="1" ht="12">
      <c r="A167" s="1536">
        <f t="shared" si="2"/>
        <v>167</v>
      </c>
      <c r="D167" s="3"/>
      <c r="E167" s="536" t="s">
        <v>752</v>
      </c>
      <c r="F167" s="510"/>
      <c r="G167" s="27" t="s">
        <v>1381</v>
      </c>
      <c r="H167" s="37"/>
      <c r="I167" s="37"/>
      <c r="J167" s="37"/>
      <c r="K167" s="37"/>
      <c r="L167" s="37"/>
      <c r="M167" s="291"/>
      <c r="N167" s="37"/>
      <c r="O167" s="46" t="str">
        <f>G167</f>
        <v xml:space="preserve">- </v>
      </c>
      <c r="P167" s="370"/>
    </row>
    <row r="168" spans="1:18" s="2" customFormat="1" ht="12">
      <c r="A168" s="1536">
        <f t="shared" si="2"/>
        <v>168</v>
      </c>
      <c r="D168" s="3"/>
      <c r="E168" s="371"/>
      <c r="G168" s="372"/>
      <c r="P168" s="370"/>
    </row>
    <row r="169" spans="1:18" s="2" customFormat="1" ht="12">
      <c r="A169" s="1536">
        <f t="shared" si="2"/>
        <v>169</v>
      </c>
      <c r="D169" s="3"/>
      <c r="E169" s="444"/>
      <c r="F169" s="60"/>
      <c r="G169" s="1594" t="s">
        <v>742</v>
      </c>
      <c r="H169" s="1594" t="s">
        <v>743</v>
      </c>
      <c r="I169" s="1594" t="s">
        <v>744</v>
      </c>
      <c r="J169" s="1594" t="s">
        <v>745</v>
      </c>
      <c r="K169" s="1594" t="s">
        <v>746</v>
      </c>
      <c r="L169" s="1594" t="s">
        <v>747</v>
      </c>
      <c r="M169" s="508"/>
      <c r="N169" s="1596" t="s">
        <v>753</v>
      </c>
      <c r="O169" s="1594" t="s">
        <v>27</v>
      </c>
      <c r="P169" s="370"/>
    </row>
    <row r="170" spans="1:18" s="2" customFormat="1" ht="12">
      <c r="A170" s="1536">
        <f t="shared" si="2"/>
        <v>170</v>
      </c>
      <c r="D170" s="3"/>
      <c r="E170" s="373"/>
      <c r="F170" s="22"/>
      <c r="G170" s="1595"/>
      <c r="H170" s="1595"/>
      <c r="I170" s="1595"/>
      <c r="J170" s="1595"/>
      <c r="K170" s="1595"/>
      <c r="L170" s="1595"/>
      <c r="M170" s="508"/>
      <c r="N170" s="1597"/>
      <c r="O170" s="1595"/>
      <c r="P170" s="370"/>
    </row>
    <row r="171" spans="1:18" s="2" customFormat="1" ht="12">
      <c r="A171" s="1536">
        <f t="shared" si="2"/>
        <v>171</v>
      </c>
      <c r="D171" s="3"/>
      <c r="E171" s="868" t="s">
        <v>754</v>
      </c>
      <c r="F171" s="120"/>
      <c r="G171" s="263" t="s">
        <v>1381</v>
      </c>
      <c r="H171" s="263" t="s">
        <v>1381</v>
      </c>
      <c r="I171" s="263" t="s">
        <v>1381</v>
      </c>
      <c r="J171" s="263" t="s">
        <v>1381</v>
      </c>
      <c r="K171" s="263" t="s">
        <v>1381</v>
      </c>
      <c r="L171" s="263" t="s">
        <v>1381</v>
      </c>
      <c r="M171" s="291"/>
      <c r="N171" s="263" t="s">
        <v>1381</v>
      </c>
      <c r="O171" s="263" t="s">
        <v>1381</v>
      </c>
      <c r="P171" s="370"/>
    </row>
    <row r="172" spans="1:18" s="2" customFormat="1" ht="12">
      <c r="A172" s="1536">
        <f t="shared" si="2"/>
        <v>172</v>
      </c>
      <c r="D172" s="3"/>
      <c r="E172" s="371"/>
      <c r="G172" s="372"/>
      <c r="H172" s="374"/>
      <c r="I172" s="374"/>
      <c r="J172" s="374"/>
      <c r="K172" s="372"/>
      <c r="L172" s="372"/>
      <c r="M172" s="374"/>
      <c r="O172" s="372"/>
      <c r="P172" s="370"/>
    </row>
    <row r="173" spans="1:18" s="2" customFormat="1" ht="12">
      <c r="A173" s="1536">
        <f t="shared" si="2"/>
        <v>173</v>
      </c>
      <c r="D173" s="3"/>
      <c r="E173" s="444"/>
      <c r="F173" s="60"/>
      <c r="G173" s="1594" t="s">
        <v>742</v>
      </c>
      <c r="H173" s="1594" t="s">
        <v>743</v>
      </c>
      <c r="I173" s="1594" t="s">
        <v>744</v>
      </c>
      <c r="J173" s="1594" t="s">
        <v>745</v>
      </c>
      <c r="K173" s="1594" t="s">
        <v>746</v>
      </c>
      <c r="L173" s="1594" t="s">
        <v>747</v>
      </c>
      <c r="M173" s="911"/>
      <c r="N173" s="508"/>
      <c r="O173" s="1594" t="s">
        <v>27</v>
      </c>
      <c r="P173" s="370"/>
    </row>
    <row r="174" spans="1:18" s="2" customFormat="1" ht="12">
      <c r="A174" s="1536">
        <f t="shared" si="2"/>
        <v>174</v>
      </c>
      <c r="D174" s="3"/>
      <c r="E174" s="373"/>
      <c r="F174" s="22"/>
      <c r="G174" s="1595"/>
      <c r="H174" s="1595"/>
      <c r="I174" s="1595"/>
      <c r="J174" s="1595"/>
      <c r="K174" s="1595"/>
      <c r="L174" s="1595"/>
      <c r="M174" s="911"/>
      <c r="N174" s="508"/>
      <c r="O174" s="1595"/>
      <c r="P174" s="370"/>
    </row>
    <row r="175" spans="1:18" s="2" customFormat="1" ht="12">
      <c r="A175" s="1536">
        <f t="shared" si="2"/>
        <v>175</v>
      </c>
      <c r="D175" s="3"/>
      <c r="E175" s="536" t="s">
        <v>755</v>
      </c>
      <c r="F175" s="22"/>
      <c r="G175" s="263" t="s">
        <v>1381</v>
      </c>
      <c r="H175" s="263" t="s">
        <v>1381</v>
      </c>
      <c r="I175" s="263" t="s">
        <v>1381</v>
      </c>
      <c r="J175" s="263" t="s">
        <v>1381</v>
      </c>
      <c r="K175" s="263" t="s">
        <v>1381</v>
      </c>
      <c r="L175" s="263" t="s">
        <v>1381</v>
      </c>
      <c r="M175" s="368"/>
      <c r="N175" s="291"/>
      <c r="O175" s="263" t="s">
        <v>1381</v>
      </c>
      <c r="P175" s="370"/>
    </row>
    <row r="176" spans="1:18" s="2" customFormat="1" ht="12">
      <c r="A176" s="1536">
        <f t="shared" si="2"/>
        <v>176</v>
      </c>
      <c r="D176" s="3"/>
      <c r="P176" s="370"/>
    </row>
    <row r="177" spans="1:17" ht="17.25">
      <c r="A177" s="1536">
        <f t="shared" si="2"/>
        <v>177</v>
      </c>
      <c r="B177" s="5"/>
      <c r="C177" s="5"/>
      <c r="E177" s="910" t="s">
        <v>756</v>
      </c>
      <c r="F177" s="912"/>
      <c r="G177" s="912"/>
      <c r="H177" s="508"/>
      <c r="I177" s="508"/>
      <c r="J177" s="508"/>
      <c r="K177" s="508"/>
      <c r="L177" s="508"/>
      <c r="M177" s="508"/>
      <c r="N177" s="508"/>
      <c r="O177" s="508"/>
      <c r="P177" s="2"/>
      <c r="Q177" s="370"/>
    </row>
    <row r="178" spans="1:17" s="2" customFormat="1" ht="12">
      <c r="A178" s="1536">
        <f t="shared" si="2"/>
        <v>178</v>
      </c>
      <c r="D178" s="3"/>
      <c r="E178" s="505"/>
      <c r="F178" s="505"/>
      <c r="G178" s="1594" t="s">
        <v>742</v>
      </c>
      <c r="H178" s="1594" t="s">
        <v>743</v>
      </c>
      <c r="I178" s="1594" t="s">
        <v>744</v>
      </c>
      <c r="J178" s="1594" t="s">
        <v>745</v>
      </c>
      <c r="K178" s="1594" t="s">
        <v>746</v>
      </c>
      <c r="L178" s="1594" t="s">
        <v>747</v>
      </c>
      <c r="M178" s="742"/>
      <c r="N178" s="508"/>
      <c r="O178" s="1594" t="s">
        <v>27</v>
      </c>
      <c r="P178" s="370"/>
    </row>
    <row r="179" spans="1:17" s="2" customFormat="1" ht="12">
      <c r="A179" s="1536">
        <f t="shared" si="2"/>
        <v>179</v>
      </c>
      <c r="D179" s="3"/>
      <c r="E179" s="508"/>
      <c r="F179" s="508"/>
      <c r="G179" s="1595"/>
      <c r="H179" s="1595"/>
      <c r="I179" s="1595"/>
      <c r="J179" s="1595"/>
      <c r="K179" s="1595"/>
      <c r="L179" s="1595"/>
      <c r="M179" s="494"/>
      <c r="N179" s="508"/>
      <c r="O179" s="1595"/>
      <c r="P179" s="370"/>
    </row>
    <row r="180" spans="1:17" s="2" customFormat="1" ht="12">
      <c r="A180" s="1536">
        <f t="shared" si="2"/>
        <v>180</v>
      </c>
      <c r="D180" s="3"/>
      <c r="E180" s="534" t="s">
        <v>261</v>
      </c>
      <c r="F180" s="60"/>
      <c r="G180" s="367">
        <v>237806</v>
      </c>
      <c r="H180" s="368">
        <v>336296</v>
      </c>
      <c r="I180" s="368">
        <v>424768</v>
      </c>
      <c r="J180" s="368">
        <v>150219</v>
      </c>
      <c r="K180" s="367">
        <v>400315</v>
      </c>
      <c r="L180" s="367">
        <v>334990</v>
      </c>
      <c r="M180" s="291"/>
      <c r="N180" s="291"/>
      <c r="O180" s="367">
        <v>1884394</v>
      </c>
      <c r="P180" s="370"/>
    </row>
    <row r="181" spans="1:17" s="2" customFormat="1" ht="12">
      <c r="A181" s="1536">
        <f t="shared" si="2"/>
        <v>181</v>
      </c>
      <c r="D181" s="3"/>
      <c r="E181" s="639" t="s">
        <v>757</v>
      </c>
      <c r="F181" s="60"/>
      <c r="G181" s="367" t="s">
        <v>1381</v>
      </c>
      <c r="H181" s="367">
        <v>5535</v>
      </c>
      <c r="I181" s="367">
        <v>2214</v>
      </c>
      <c r="J181" s="367" t="s">
        <v>1381</v>
      </c>
      <c r="K181" s="367" t="s">
        <v>1381</v>
      </c>
      <c r="L181" s="367" t="s">
        <v>1381</v>
      </c>
      <c r="M181" s="291"/>
      <c r="N181" s="291"/>
      <c r="O181" s="367">
        <v>7749</v>
      </c>
      <c r="P181" s="370"/>
    </row>
    <row r="182" spans="1:17" s="2" customFormat="1" ht="12">
      <c r="A182" s="1536">
        <f t="shared" si="2"/>
        <v>182</v>
      </c>
      <c r="D182" s="3"/>
      <c r="E182" s="913" t="s">
        <v>568</v>
      </c>
      <c r="G182" s="368" t="s">
        <v>1381</v>
      </c>
      <c r="H182" s="368" t="s">
        <v>1381</v>
      </c>
      <c r="I182" s="368" t="s">
        <v>1381</v>
      </c>
      <c r="J182" s="368" t="s">
        <v>1381</v>
      </c>
      <c r="K182" s="368" t="s">
        <v>1381</v>
      </c>
      <c r="L182" s="368" t="s">
        <v>1381</v>
      </c>
      <c r="M182" s="291"/>
      <c r="N182" s="291"/>
      <c r="O182" s="368" t="s">
        <v>1381</v>
      </c>
      <c r="P182" s="370"/>
    </row>
    <row r="183" spans="1:17" s="2" customFormat="1" ht="12">
      <c r="A183" s="1536">
        <f t="shared" si="2"/>
        <v>183</v>
      </c>
      <c r="D183" s="3"/>
      <c r="E183" s="913" t="s">
        <v>758</v>
      </c>
      <c r="G183" s="368" t="s">
        <v>1381</v>
      </c>
      <c r="H183" s="368" t="s">
        <v>1381</v>
      </c>
      <c r="I183" s="368" t="s">
        <v>1381</v>
      </c>
      <c r="J183" s="368" t="s">
        <v>1381</v>
      </c>
      <c r="K183" s="368" t="s">
        <v>1381</v>
      </c>
      <c r="L183" s="368" t="s">
        <v>1381</v>
      </c>
      <c r="M183" s="291"/>
      <c r="N183" s="291"/>
      <c r="O183" s="368" t="s">
        <v>1381</v>
      </c>
      <c r="P183" s="370"/>
    </row>
    <row r="184" spans="1:17" s="2" customFormat="1" ht="12">
      <c r="A184" s="1536">
        <f t="shared" si="2"/>
        <v>184</v>
      </c>
      <c r="D184" s="3"/>
      <c r="E184" s="913" t="s">
        <v>570</v>
      </c>
      <c r="G184" s="368" t="s">
        <v>1381</v>
      </c>
      <c r="H184" s="368" t="s">
        <v>1381</v>
      </c>
      <c r="I184" s="368" t="s">
        <v>1381</v>
      </c>
      <c r="J184" s="368" t="s">
        <v>1381</v>
      </c>
      <c r="K184" s="368" t="s">
        <v>1381</v>
      </c>
      <c r="L184" s="368" t="s">
        <v>1381</v>
      </c>
      <c r="M184" s="291"/>
      <c r="N184" s="291"/>
      <c r="O184" s="368" t="s">
        <v>1381</v>
      </c>
      <c r="P184" s="370"/>
    </row>
    <row r="185" spans="1:17" s="2" customFormat="1" ht="12">
      <c r="A185" s="1536">
        <f t="shared" si="2"/>
        <v>185</v>
      </c>
      <c r="D185" s="3"/>
      <c r="E185" s="913" t="s">
        <v>759</v>
      </c>
      <c r="G185" s="368" t="s">
        <v>1381</v>
      </c>
      <c r="H185" s="368" t="s">
        <v>1381</v>
      </c>
      <c r="I185" s="368" t="s">
        <v>1381</v>
      </c>
      <c r="J185" s="368" t="s">
        <v>1381</v>
      </c>
      <c r="K185" s="368" t="s">
        <v>1381</v>
      </c>
      <c r="L185" s="368" t="s">
        <v>1381</v>
      </c>
      <c r="M185" s="291"/>
      <c r="N185" s="291"/>
      <c r="O185" s="368" t="s">
        <v>1381</v>
      </c>
      <c r="P185" s="370"/>
    </row>
    <row r="186" spans="1:17" s="2" customFormat="1" ht="12">
      <c r="A186" s="1536">
        <f t="shared" si="2"/>
        <v>186</v>
      </c>
      <c r="D186" s="3"/>
      <c r="E186" s="914" t="s">
        <v>760</v>
      </c>
      <c r="G186" s="368" t="s">
        <v>1381</v>
      </c>
      <c r="H186" s="368" t="s">
        <v>1381</v>
      </c>
      <c r="I186" s="368" t="s">
        <v>1381</v>
      </c>
      <c r="J186" s="368" t="s">
        <v>1381</v>
      </c>
      <c r="K186" s="368" t="s">
        <v>1381</v>
      </c>
      <c r="L186" s="368" t="s">
        <v>1381</v>
      </c>
      <c r="M186" s="291"/>
      <c r="N186" s="291"/>
      <c r="O186" s="368" t="s">
        <v>1381</v>
      </c>
      <c r="P186" s="370"/>
    </row>
    <row r="187" spans="1:17" s="2" customFormat="1" ht="12">
      <c r="A187" s="1536">
        <f t="shared" si="2"/>
        <v>187</v>
      </c>
      <c r="D187" s="3"/>
      <c r="E187" s="915" t="s">
        <v>761</v>
      </c>
      <c r="G187" s="368" t="s">
        <v>1381</v>
      </c>
      <c r="H187" s="368" t="s">
        <v>1381</v>
      </c>
      <c r="I187" s="368" t="s">
        <v>1381</v>
      </c>
      <c r="J187" s="368" t="s">
        <v>1381</v>
      </c>
      <c r="K187" s="368" t="s">
        <v>1381</v>
      </c>
      <c r="L187" s="368" t="s">
        <v>1381</v>
      </c>
      <c r="M187" s="291"/>
      <c r="N187" s="291"/>
      <c r="O187" s="368" t="s">
        <v>1381</v>
      </c>
      <c r="P187" s="370"/>
    </row>
    <row r="188" spans="1:17" s="2" customFormat="1" ht="12">
      <c r="A188" s="1536">
        <f t="shared" si="2"/>
        <v>188</v>
      </c>
      <c r="D188" s="3"/>
      <c r="E188" s="916" t="s">
        <v>762</v>
      </c>
      <c r="F188" s="22"/>
      <c r="G188" s="27" t="s">
        <v>1381</v>
      </c>
      <c r="H188" s="27" t="s">
        <v>1381</v>
      </c>
      <c r="I188" s="27" t="s">
        <v>1381</v>
      </c>
      <c r="J188" s="27" t="s">
        <v>1381</v>
      </c>
      <c r="K188" s="27" t="s">
        <v>1381</v>
      </c>
      <c r="L188" s="27" t="s">
        <v>1381</v>
      </c>
      <c r="M188" s="291"/>
      <c r="N188" s="291"/>
      <c r="O188" s="27" t="s">
        <v>1381</v>
      </c>
      <c r="P188" s="370"/>
    </row>
    <row r="189" spans="1:17" s="2" customFormat="1" ht="12">
      <c r="A189" s="1536">
        <f t="shared" si="2"/>
        <v>189</v>
      </c>
      <c r="D189" s="3"/>
      <c r="E189" s="917" t="s">
        <v>763</v>
      </c>
      <c r="G189" s="368">
        <v>237806</v>
      </c>
      <c r="H189" s="368">
        <v>330760</v>
      </c>
      <c r="I189" s="368">
        <v>422553</v>
      </c>
      <c r="J189" s="368">
        <v>150219</v>
      </c>
      <c r="K189" s="368">
        <v>400315</v>
      </c>
      <c r="L189" s="368">
        <v>334990</v>
      </c>
      <c r="M189" s="291"/>
      <c r="N189" s="291"/>
      <c r="O189" s="368">
        <v>1876643</v>
      </c>
      <c r="P189" s="370"/>
    </row>
    <row r="190" spans="1:17" s="2" customFormat="1" ht="12">
      <c r="A190" s="1536">
        <f t="shared" si="2"/>
        <v>190</v>
      </c>
      <c r="D190" s="3"/>
      <c r="E190" s="913" t="s">
        <v>568</v>
      </c>
      <c r="G190" s="368">
        <v>85500</v>
      </c>
      <c r="H190" s="368">
        <v>22500</v>
      </c>
      <c r="I190" s="368">
        <v>30000</v>
      </c>
      <c r="J190" s="368" t="s">
        <v>1381</v>
      </c>
      <c r="K190" s="368">
        <v>23000</v>
      </c>
      <c r="L190" s="368">
        <v>24000</v>
      </c>
      <c r="M190" s="291"/>
      <c r="N190" s="291"/>
      <c r="O190" s="368">
        <v>185000</v>
      </c>
      <c r="P190" s="370"/>
    </row>
    <row r="191" spans="1:17" s="2" customFormat="1" ht="12">
      <c r="A191" s="1536">
        <f t="shared" si="2"/>
        <v>191</v>
      </c>
      <c r="D191" s="3"/>
      <c r="E191" s="913" t="s">
        <v>758</v>
      </c>
      <c r="G191" s="368">
        <v>26837</v>
      </c>
      <c r="H191" s="368">
        <v>44832</v>
      </c>
      <c r="I191" s="368">
        <v>95020</v>
      </c>
      <c r="J191" s="368">
        <v>62136</v>
      </c>
      <c r="K191" s="368">
        <v>140495</v>
      </c>
      <c r="L191" s="368">
        <v>2478</v>
      </c>
      <c r="M191" s="291"/>
      <c r="N191" s="291"/>
      <c r="O191" s="368">
        <v>371798</v>
      </c>
      <c r="P191" s="370"/>
    </row>
    <row r="192" spans="1:17" s="2" customFormat="1" ht="12">
      <c r="A192" s="1536">
        <f t="shared" si="2"/>
        <v>192</v>
      </c>
      <c r="D192" s="3"/>
      <c r="E192" s="913" t="s">
        <v>570</v>
      </c>
      <c r="G192" s="368" t="s">
        <v>1381</v>
      </c>
      <c r="H192" s="291"/>
      <c r="I192" s="291"/>
      <c r="J192" s="291"/>
      <c r="K192" s="291"/>
      <c r="L192" s="291"/>
      <c r="M192" s="291"/>
      <c r="N192" s="291"/>
      <c r="O192" s="291"/>
      <c r="P192" s="370"/>
    </row>
    <row r="193" spans="1:17" s="2" customFormat="1" ht="12">
      <c r="A193" s="1536">
        <f t="shared" si="2"/>
        <v>193</v>
      </c>
      <c r="D193" s="3"/>
      <c r="E193" s="913" t="s">
        <v>759</v>
      </c>
      <c r="G193" s="368">
        <v>37259</v>
      </c>
      <c r="H193" s="368">
        <v>79498</v>
      </c>
      <c r="I193" s="368">
        <v>115338</v>
      </c>
      <c r="J193" s="368">
        <v>20360</v>
      </c>
      <c r="K193" s="368">
        <v>29800</v>
      </c>
      <c r="L193" s="368">
        <v>184903</v>
      </c>
      <c r="M193" s="291"/>
      <c r="N193" s="291"/>
      <c r="O193" s="368">
        <v>467158</v>
      </c>
      <c r="P193" s="370"/>
    </row>
    <row r="194" spans="1:17" s="2" customFormat="1" ht="12">
      <c r="A194" s="1536">
        <f t="shared" si="2"/>
        <v>194</v>
      </c>
      <c r="D194" s="3"/>
      <c r="E194" s="914" t="s">
        <v>760</v>
      </c>
      <c r="G194" s="368">
        <v>88210</v>
      </c>
      <c r="H194" s="368">
        <v>183930</v>
      </c>
      <c r="I194" s="368">
        <v>182195</v>
      </c>
      <c r="J194" s="368">
        <v>67723</v>
      </c>
      <c r="K194" s="368">
        <v>207020</v>
      </c>
      <c r="L194" s="368">
        <v>123609</v>
      </c>
      <c r="M194" s="291"/>
      <c r="N194" s="291"/>
      <c r="O194" s="368">
        <v>852687</v>
      </c>
      <c r="P194" s="370"/>
    </row>
    <row r="195" spans="1:17" s="2" customFormat="1" ht="12">
      <c r="A195" s="1536">
        <f t="shared" si="2"/>
        <v>195</v>
      </c>
      <c r="D195" s="3"/>
      <c r="E195" s="915" t="s">
        <v>761</v>
      </c>
      <c r="G195" s="368" t="s">
        <v>1381</v>
      </c>
      <c r="H195" s="368" t="s">
        <v>1381</v>
      </c>
      <c r="I195" s="368" t="s">
        <v>1381</v>
      </c>
      <c r="J195" s="368" t="s">
        <v>1381</v>
      </c>
      <c r="K195" s="368" t="s">
        <v>1381</v>
      </c>
      <c r="L195" s="368" t="s">
        <v>1381</v>
      </c>
      <c r="M195" s="291"/>
      <c r="N195" s="291"/>
      <c r="O195" s="368" t="s">
        <v>1381</v>
      </c>
      <c r="P195" s="370"/>
    </row>
    <row r="196" spans="1:17" s="2" customFormat="1" ht="12">
      <c r="A196" s="1536">
        <f t="shared" ref="A196:A259" si="3">A195+1</f>
        <v>196</v>
      </c>
      <c r="D196" s="3"/>
      <c r="E196" s="916" t="s">
        <v>762</v>
      </c>
      <c r="F196" s="22"/>
      <c r="G196" s="27" t="s">
        <v>1381</v>
      </c>
      <c r="H196" s="27" t="s">
        <v>1381</v>
      </c>
      <c r="I196" s="27" t="s">
        <v>1381</v>
      </c>
      <c r="J196" s="27" t="s">
        <v>1381</v>
      </c>
      <c r="K196" s="27" t="s">
        <v>1381</v>
      </c>
      <c r="L196" s="27" t="s">
        <v>1381</v>
      </c>
      <c r="M196" s="291"/>
      <c r="N196" s="291"/>
      <c r="O196" s="27" t="s">
        <v>1381</v>
      </c>
      <c r="P196" s="370"/>
    </row>
    <row r="197" spans="1:17">
      <c r="A197" s="1536">
        <f t="shared" si="3"/>
        <v>197</v>
      </c>
      <c r="B197" s="5"/>
      <c r="C197" s="5"/>
      <c r="P197" s="370"/>
    </row>
    <row r="198" spans="1:17" ht="17.25">
      <c r="A198" s="1536">
        <f t="shared" si="3"/>
        <v>198</v>
      </c>
      <c r="B198" s="5"/>
      <c r="C198" s="5"/>
      <c r="E198" s="910" t="s">
        <v>764</v>
      </c>
      <c r="F198" s="493"/>
      <c r="G198" s="493"/>
      <c r="H198" s="493"/>
      <c r="I198" s="493"/>
      <c r="J198" s="493"/>
      <c r="K198" s="493"/>
      <c r="L198" s="493"/>
      <c r="M198" s="493"/>
      <c r="N198" s="493"/>
      <c r="O198" s="493"/>
      <c r="Q198" s="370"/>
    </row>
    <row r="199" spans="1:17" s="2" customFormat="1" ht="12">
      <c r="A199" s="1536">
        <f t="shared" si="3"/>
        <v>199</v>
      </c>
      <c r="D199" s="1081"/>
      <c r="E199" s="505"/>
      <c r="F199" s="505"/>
      <c r="G199" s="1594" t="s">
        <v>742</v>
      </c>
      <c r="H199" s="1594" t="s">
        <v>743</v>
      </c>
      <c r="I199" s="1594" t="s">
        <v>744</v>
      </c>
      <c r="J199" s="1594" t="s">
        <v>745</v>
      </c>
      <c r="K199" s="1594" t="s">
        <v>746</v>
      </c>
      <c r="L199" s="1594" t="s">
        <v>747</v>
      </c>
      <c r="M199" s="1596" t="s">
        <v>753</v>
      </c>
      <c r="N199" s="1596" t="s">
        <v>765</v>
      </c>
      <c r="O199" s="1594" t="s">
        <v>27</v>
      </c>
      <c r="P199" s="370"/>
    </row>
    <row r="200" spans="1:17" s="2" customFormat="1" ht="12">
      <c r="A200" s="1536">
        <f t="shared" si="3"/>
        <v>200</v>
      </c>
      <c r="D200" s="3"/>
      <c r="E200" s="510"/>
      <c r="F200" s="510"/>
      <c r="G200" s="1595"/>
      <c r="H200" s="1595"/>
      <c r="I200" s="1595"/>
      <c r="J200" s="1595"/>
      <c r="K200" s="1595"/>
      <c r="L200" s="1595"/>
      <c r="M200" s="1597"/>
      <c r="N200" s="1597"/>
      <c r="O200" s="1595"/>
      <c r="P200" s="370"/>
    </row>
    <row r="201" spans="1:17" s="2" customFormat="1" ht="12">
      <c r="A201" s="1536">
        <f t="shared" si="3"/>
        <v>201</v>
      </c>
      <c r="D201" s="3"/>
      <c r="E201" s="591" t="s">
        <v>766</v>
      </c>
      <c r="F201" s="64"/>
      <c r="G201" s="258">
        <v>1548097</v>
      </c>
      <c r="H201" s="258">
        <v>1724318</v>
      </c>
      <c r="I201" s="258">
        <v>1391583</v>
      </c>
      <c r="J201" s="258">
        <v>959256</v>
      </c>
      <c r="K201" s="258">
        <v>1163471</v>
      </c>
      <c r="L201" s="258">
        <v>3531611</v>
      </c>
      <c r="M201" s="258">
        <v>847989</v>
      </c>
      <c r="N201" s="258" t="s">
        <v>1381</v>
      </c>
      <c r="O201" s="258">
        <v>11166325</v>
      </c>
      <c r="P201" s="370"/>
    </row>
    <row r="202" spans="1:17" s="2" customFormat="1" ht="12">
      <c r="A202" s="1536">
        <f t="shared" si="3"/>
        <v>202</v>
      </c>
      <c r="D202" s="3"/>
      <c r="E202" s="567" t="s">
        <v>767</v>
      </c>
      <c r="F202" s="68"/>
      <c r="G202" s="37" t="s">
        <v>1381</v>
      </c>
      <c r="H202" s="37"/>
      <c r="I202" s="37"/>
      <c r="J202" s="37"/>
      <c r="K202" s="37"/>
      <c r="L202" s="37"/>
      <c r="M202" s="37"/>
      <c r="N202" s="37"/>
      <c r="O202" s="27" t="str">
        <f>G202</f>
        <v xml:space="preserve">- </v>
      </c>
      <c r="P202" s="370"/>
    </row>
    <row r="203" spans="1:17" s="2" customFormat="1" ht="12">
      <c r="A203" s="1536">
        <f t="shared" si="3"/>
        <v>203</v>
      </c>
      <c r="D203" s="3"/>
      <c r="G203" s="291"/>
      <c r="H203" s="291"/>
      <c r="I203" s="291"/>
      <c r="J203" s="291"/>
      <c r="K203" s="291"/>
      <c r="L203" s="291"/>
      <c r="M203" s="291"/>
      <c r="N203" s="291"/>
      <c r="O203" s="291"/>
      <c r="P203" s="370"/>
    </row>
    <row r="204" spans="1:17" s="2" customFormat="1" ht="12">
      <c r="A204" s="1536">
        <f t="shared" si="3"/>
        <v>204</v>
      </c>
      <c r="D204" s="3"/>
      <c r="E204" s="60"/>
      <c r="F204" s="60"/>
      <c r="G204" s="1594" t="s">
        <v>742</v>
      </c>
      <c r="H204" s="1594" t="s">
        <v>743</v>
      </c>
      <c r="I204" s="1594" t="s">
        <v>744</v>
      </c>
      <c r="J204" s="1594" t="s">
        <v>745</v>
      </c>
      <c r="K204" s="1594" t="s">
        <v>746</v>
      </c>
      <c r="L204" s="1594" t="s">
        <v>747</v>
      </c>
      <c r="M204" s="1596" t="s">
        <v>753</v>
      </c>
      <c r="N204" s="1596" t="s">
        <v>768</v>
      </c>
      <c r="O204" s="1594" t="s">
        <v>27</v>
      </c>
      <c r="P204" s="370"/>
    </row>
    <row r="205" spans="1:17" s="2" customFormat="1" ht="12">
      <c r="A205" s="1536">
        <f t="shared" si="3"/>
        <v>205</v>
      </c>
      <c r="D205" s="3"/>
      <c r="E205" s="22"/>
      <c r="F205" s="22"/>
      <c r="G205" s="1595"/>
      <c r="H205" s="1595"/>
      <c r="I205" s="1595"/>
      <c r="J205" s="1595"/>
      <c r="K205" s="1595"/>
      <c r="L205" s="1595"/>
      <c r="M205" s="1597"/>
      <c r="N205" s="1597"/>
      <c r="O205" s="1595"/>
      <c r="P205" s="370"/>
    </row>
    <row r="206" spans="1:17" s="2" customFormat="1" ht="12">
      <c r="A206" s="1536">
        <f t="shared" si="3"/>
        <v>206</v>
      </c>
      <c r="D206" s="3"/>
      <c r="E206" s="505" t="s">
        <v>769</v>
      </c>
      <c r="F206" s="505"/>
      <c r="G206" s="201" t="s">
        <v>1381</v>
      </c>
      <c r="H206" s="201" t="s">
        <v>1381</v>
      </c>
      <c r="I206" s="201" t="s">
        <v>1381</v>
      </c>
      <c r="J206" s="201" t="s">
        <v>1381</v>
      </c>
      <c r="K206" s="201" t="s">
        <v>1381</v>
      </c>
      <c r="L206" s="201" t="s">
        <v>1381</v>
      </c>
      <c r="M206" s="201" t="s">
        <v>1381</v>
      </c>
      <c r="N206" s="201" t="s">
        <v>1381</v>
      </c>
      <c r="O206" s="201" t="s">
        <v>1381</v>
      </c>
      <c r="P206" s="370"/>
    </row>
    <row r="207" spans="1:17" s="2" customFormat="1" ht="12">
      <c r="A207" s="1536">
        <f t="shared" si="3"/>
        <v>207</v>
      </c>
      <c r="D207" s="3"/>
      <c r="E207" s="508" t="s">
        <v>770</v>
      </c>
      <c r="F207" s="508"/>
      <c r="G207" s="248" t="s">
        <v>1381</v>
      </c>
      <c r="H207" s="248" t="s">
        <v>1381</v>
      </c>
      <c r="I207" s="248" t="s">
        <v>1381</v>
      </c>
      <c r="J207" s="248" t="s">
        <v>1381</v>
      </c>
      <c r="K207" s="248" t="s">
        <v>1381</v>
      </c>
      <c r="L207" s="248" t="s">
        <v>1381</v>
      </c>
      <c r="M207" s="248"/>
      <c r="N207" s="248"/>
      <c r="O207" s="248" t="s">
        <v>1381</v>
      </c>
      <c r="P207" s="370"/>
    </row>
    <row r="208" spans="1:17" s="2" customFormat="1" ht="12">
      <c r="A208" s="1536">
        <f t="shared" si="3"/>
        <v>208</v>
      </c>
      <c r="D208" s="3"/>
      <c r="E208" s="510" t="s">
        <v>771</v>
      </c>
      <c r="F208" s="510"/>
      <c r="G208" s="203" t="s">
        <v>1381</v>
      </c>
      <c r="H208" s="203" t="s">
        <v>1381</v>
      </c>
      <c r="I208" s="203" t="s">
        <v>1381</v>
      </c>
      <c r="J208" s="203" t="s">
        <v>1381</v>
      </c>
      <c r="K208" s="203" t="s">
        <v>1381</v>
      </c>
      <c r="L208" s="203" t="s">
        <v>1381</v>
      </c>
      <c r="M208" s="203"/>
      <c r="N208" s="203"/>
      <c r="O208" s="203" t="s">
        <v>1381</v>
      </c>
      <c r="P208" s="370"/>
    </row>
    <row r="209" spans="1:17" s="2" customFormat="1" ht="12">
      <c r="A209" s="1536">
        <f t="shared" si="3"/>
        <v>209</v>
      </c>
      <c r="D209" s="3"/>
      <c r="G209" s="291"/>
      <c r="H209" s="291"/>
      <c r="I209" s="291"/>
      <c r="J209" s="291"/>
      <c r="K209" s="291"/>
      <c r="L209" s="291"/>
      <c r="M209" s="291"/>
      <c r="N209" s="291"/>
      <c r="O209" s="291"/>
      <c r="P209" s="370"/>
    </row>
    <row r="210" spans="1:17" s="2" customFormat="1" ht="12">
      <c r="A210" s="1536">
        <f t="shared" si="3"/>
        <v>210</v>
      </c>
      <c r="D210" s="3"/>
      <c r="E210" s="657" t="s">
        <v>772</v>
      </c>
      <c r="F210" s="198"/>
      <c r="G210" s="367">
        <f t="shared" ref="G210:M210" si="4">IF(SUM(G164:G175)+SUM(G182:G186)+SUM(G190:G194)+SUM(G201:G208)=0,"- ",SUM(G164:G175)+SUM(G182:G186)+SUM(G190:G194)+SUM(G201:G208))</f>
        <v>1785903</v>
      </c>
      <c r="H210" s="367">
        <f t="shared" si="4"/>
        <v>2055078</v>
      </c>
      <c r="I210" s="367">
        <f t="shared" si="4"/>
        <v>1814136</v>
      </c>
      <c r="J210" s="367">
        <f t="shared" si="4"/>
        <v>1109475</v>
      </c>
      <c r="K210" s="367">
        <f t="shared" si="4"/>
        <v>1563786</v>
      </c>
      <c r="L210" s="367">
        <f t="shared" si="4"/>
        <v>3866601</v>
      </c>
      <c r="M210" s="367">
        <f t="shared" si="4"/>
        <v>847989</v>
      </c>
      <c r="N210" s="367" t="str">
        <f>IF(SUM(N172:N175)+SUM(N182:N186)+SUM(N190:N194)+SUM(N201:N208)=0,"- ",SUM(N172:N175)+SUM(N182:N186)+SUM(N190:N194)+SUM(N201:N208))</f>
        <v xml:space="preserve">- </v>
      </c>
      <c r="O210" s="367">
        <f>IF(SUM(O164:O175)+SUM(O182:O186)+SUM(O190:O194)+SUM(O201:O208)=0,"- ",SUM(O164:O175)+SUM(O182:O186)+SUM(O190:O194)+SUM(O201:O208))</f>
        <v>13042968</v>
      </c>
      <c r="P210" s="370"/>
    </row>
    <row r="211" spans="1:17" s="2" customFormat="1" ht="12">
      <c r="A211" s="1536">
        <f t="shared" si="3"/>
        <v>211</v>
      </c>
      <c r="D211" s="3"/>
      <c r="E211" s="657" t="s">
        <v>773</v>
      </c>
      <c r="F211" s="198"/>
      <c r="G211" s="27">
        <v>1785903</v>
      </c>
      <c r="H211" s="27">
        <v>2060614</v>
      </c>
      <c r="I211" s="27">
        <v>1816351</v>
      </c>
      <c r="J211" s="27">
        <v>1109475</v>
      </c>
      <c r="K211" s="27">
        <v>1563786</v>
      </c>
      <c r="L211" s="27">
        <v>3866602</v>
      </c>
      <c r="M211" s="375"/>
      <c r="N211" s="375"/>
      <c r="O211" s="375"/>
    </row>
    <row r="212" spans="1:17" s="2" customFormat="1" ht="12">
      <c r="A212" s="1536">
        <f t="shared" si="3"/>
        <v>212</v>
      </c>
      <c r="D212" s="1081"/>
      <c r="G212" s="45"/>
      <c r="H212" s="45"/>
      <c r="I212" s="45"/>
      <c r="J212" s="45"/>
      <c r="K212" s="45"/>
      <c r="L212" s="45"/>
    </row>
    <row r="213" spans="1:17" ht="14.25">
      <c r="A213" s="1536">
        <f t="shared" si="3"/>
        <v>213</v>
      </c>
      <c r="B213" s="5"/>
      <c r="C213" s="5"/>
      <c r="E213" s="887" t="s">
        <v>774</v>
      </c>
      <c r="O213" s="899" t="s">
        <v>52</v>
      </c>
    </row>
    <row r="214" spans="1:17" ht="17.25">
      <c r="A214" s="1536">
        <f t="shared" si="3"/>
        <v>214</v>
      </c>
      <c r="B214" s="5"/>
      <c r="C214" s="5"/>
      <c r="E214" s="910" t="s">
        <v>775</v>
      </c>
      <c r="O214" s="3"/>
      <c r="P214" s="3"/>
      <c r="Q214" s="198"/>
    </row>
    <row r="215" spans="1:17" s="2" customFormat="1" ht="12">
      <c r="A215" s="1536">
        <f t="shared" si="3"/>
        <v>215</v>
      </c>
      <c r="D215" s="3"/>
      <c r="E215" s="508"/>
      <c r="F215" s="508"/>
      <c r="G215" s="1594" t="s">
        <v>742</v>
      </c>
      <c r="H215" s="1594" t="s">
        <v>743</v>
      </c>
      <c r="I215" s="1594" t="s">
        <v>744</v>
      </c>
      <c r="J215" s="1594" t="s">
        <v>745</v>
      </c>
      <c r="K215" s="1594" t="s">
        <v>746</v>
      </c>
      <c r="L215" s="1594" t="s">
        <v>747</v>
      </c>
      <c r="M215" s="508"/>
      <c r="N215" s="1594" t="s">
        <v>748</v>
      </c>
      <c r="O215" s="1594" t="s">
        <v>27</v>
      </c>
    </row>
    <row r="216" spans="1:17" s="2" customFormat="1" ht="12">
      <c r="A216" s="1536">
        <f t="shared" si="3"/>
        <v>216</v>
      </c>
      <c r="D216" s="3"/>
      <c r="E216" s="508"/>
      <c r="F216" s="508"/>
      <c r="G216" s="1595"/>
      <c r="H216" s="1595"/>
      <c r="I216" s="1595"/>
      <c r="J216" s="1595"/>
      <c r="K216" s="1595"/>
      <c r="L216" s="1595"/>
      <c r="M216" s="508"/>
      <c r="N216" s="1595"/>
      <c r="O216" s="1595"/>
    </row>
    <row r="217" spans="1:17" s="2" customFormat="1" ht="12">
      <c r="A217" s="1536">
        <f t="shared" si="3"/>
        <v>217</v>
      </c>
      <c r="D217" s="3"/>
      <c r="E217" s="918" t="s">
        <v>249</v>
      </c>
      <c r="F217" s="591"/>
      <c r="G217" s="258">
        <v>13339675</v>
      </c>
      <c r="H217" s="258">
        <v>676991</v>
      </c>
      <c r="I217" s="258">
        <v>58863</v>
      </c>
      <c r="J217" s="258">
        <v>3237</v>
      </c>
      <c r="K217" s="258">
        <v>9064</v>
      </c>
      <c r="L217" s="65" t="s">
        <v>1381</v>
      </c>
      <c r="M217" s="44"/>
      <c r="N217" s="65" t="s">
        <v>1381</v>
      </c>
      <c r="O217" s="258">
        <f>SUM(G217:N217)</f>
        <v>14087830</v>
      </c>
      <c r="P217" s="370"/>
    </row>
    <row r="218" spans="1:17" s="2" customFormat="1" ht="12">
      <c r="A218" s="1536">
        <f t="shared" si="3"/>
        <v>218</v>
      </c>
      <c r="D218" s="3"/>
      <c r="E218" s="632" t="s">
        <v>776</v>
      </c>
      <c r="F218" s="566"/>
      <c r="G218" s="260" t="s">
        <v>1381</v>
      </c>
      <c r="H218" s="67"/>
      <c r="I218" s="67"/>
      <c r="J218" s="67"/>
      <c r="K218" s="67"/>
      <c r="L218" s="67"/>
      <c r="M218" s="44"/>
      <c r="N218" s="67"/>
      <c r="O218" s="67" t="str">
        <f>$G$218</f>
        <v xml:space="preserve">- </v>
      </c>
      <c r="P218" s="370"/>
    </row>
    <row r="219" spans="1:17" s="2" customFormat="1" ht="12">
      <c r="A219" s="1536">
        <f t="shared" si="3"/>
        <v>219</v>
      </c>
      <c r="D219" s="3"/>
      <c r="E219" s="865" t="s">
        <v>507</v>
      </c>
      <c r="F219" s="566"/>
      <c r="G219" s="67"/>
      <c r="H219" s="67"/>
      <c r="I219" s="67"/>
      <c r="J219" s="67"/>
      <c r="K219" s="67"/>
      <c r="L219" s="67"/>
      <c r="M219" s="44"/>
      <c r="N219" s="67"/>
      <c r="O219" s="260">
        <v>14087830</v>
      </c>
      <c r="P219" s="370"/>
    </row>
    <row r="220" spans="1:17" s="2" customFormat="1" ht="12">
      <c r="A220" s="1536">
        <f t="shared" si="3"/>
        <v>220</v>
      </c>
      <c r="D220" s="3"/>
      <c r="E220" s="865" t="s">
        <v>252</v>
      </c>
      <c r="F220" s="566"/>
      <c r="G220" s="376">
        <v>455450</v>
      </c>
      <c r="H220" s="376" t="s">
        <v>1381</v>
      </c>
      <c r="I220" s="376" t="s">
        <v>1381</v>
      </c>
      <c r="J220" s="376" t="s">
        <v>1381</v>
      </c>
      <c r="K220" s="376" t="s">
        <v>1381</v>
      </c>
      <c r="L220" s="376" t="s">
        <v>1381</v>
      </c>
      <c r="M220" s="377"/>
      <c r="N220" s="376"/>
      <c r="O220" s="260">
        <v>455450</v>
      </c>
      <c r="P220" s="370"/>
    </row>
    <row r="221" spans="1:17" s="2" customFormat="1" ht="12">
      <c r="A221" s="1536">
        <f t="shared" si="3"/>
        <v>221</v>
      </c>
      <c r="D221" s="3"/>
      <c r="E221" s="865" t="s">
        <v>777</v>
      </c>
      <c r="F221" s="566"/>
      <c r="G221" s="376" t="s">
        <v>1381</v>
      </c>
      <c r="H221" s="67" t="s">
        <v>1381</v>
      </c>
      <c r="I221" s="67" t="s">
        <v>1381</v>
      </c>
      <c r="J221" s="67" t="s">
        <v>1381</v>
      </c>
      <c r="K221" s="67" t="s">
        <v>1381</v>
      </c>
      <c r="L221" s="67" t="s">
        <v>1381</v>
      </c>
      <c r="M221" s="44"/>
      <c r="N221" s="67"/>
      <c r="O221" s="67" t="s">
        <v>1381</v>
      </c>
      <c r="P221" s="370"/>
    </row>
    <row r="222" spans="1:17" s="2" customFormat="1" ht="12">
      <c r="A222" s="1536">
        <f t="shared" si="3"/>
        <v>222</v>
      </c>
      <c r="D222" s="3"/>
      <c r="E222" s="865" t="s">
        <v>188</v>
      </c>
      <c r="F222" s="566"/>
      <c r="G222" s="376" t="s">
        <v>1381</v>
      </c>
      <c r="H222" s="67" t="s">
        <v>1381</v>
      </c>
      <c r="I222" s="67" t="s">
        <v>1381</v>
      </c>
      <c r="J222" s="67" t="s">
        <v>1381</v>
      </c>
      <c r="K222" s="67" t="s">
        <v>1381</v>
      </c>
      <c r="L222" s="67" t="s">
        <v>1381</v>
      </c>
      <c r="M222" s="44"/>
      <c r="N222" s="67"/>
      <c r="O222" s="67" t="s">
        <v>1381</v>
      </c>
      <c r="P222" s="370"/>
    </row>
    <row r="223" spans="1:17" s="2" customFormat="1" ht="12">
      <c r="A223" s="1536">
        <f t="shared" si="3"/>
        <v>223</v>
      </c>
      <c r="D223" s="3"/>
      <c r="E223" s="865" t="s">
        <v>778</v>
      </c>
      <c r="F223" s="566"/>
      <c r="G223" s="376" t="s">
        <v>1381</v>
      </c>
      <c r="H223" s="67" t="s">
        <v>1381</v>
      </c>
      <c r="I223" s="67" t="s">
        <v>1381</v>
      </c>
      <c r="J223" s="67" t="s">
        <v>1381</v>
      </c>
      <c r="K223" s="67" t="s">
        <v>1381</v>
      </c>
      <c r="L223" s="67" t="s">
        <v>1381</v>
      </c>
      <c r="M223" s="44"/>
      <c r="N223" s="67"/>
      <c r="O223" s="67" t="s">
        <v>1381</v>
      </c>
      <c r="P223" s="370"/>
    </row>
    <row r="224" spans="1:17" s="2" customFormat="1" ht="12">
      <c r="A224" s="1536">
        <f t="shared" si="3"/>
        <v>224</v>
      </c>
      <c r="D224" s="3"/>
      <c r="E224" s="865" t="s">
        <v>779</v>
      </c>
      <c r="F224" s="566"/>
      <c r="G224" s="376" t="s">
        <v>1381</v>
      </c>
      <c r="H224" s="67"/>
      <c r="I224" s="67"/>
      <c r="J224" s="67"/>
      <c r="K224" s="67"/>
      <c r="L224" s="67"/>
      <c r="M224" s="44"/>
      <c r="N224" s="67"/>
      <c r="O224" s="67" t="str">
        <f>$G$224</f>
        <v xml:space="preserve">- </v>
      </c>
      <c r="P224" s="370"/>
    </row>
    <row r="225" spans="1:16" s="2" customFormat="1" ht="12">
      <c r="A225" s="1536">
        <f t="shared" si="3"/>
        <v>225</v>
      </c>
      <c r="D225" s="3"/>
      <c r="E225" s="865" t="s">
        <v>780</v>
      </c>
      <c r="F225" s="566"/>
      <c r="G225" s="376" t="s">
        <v>1381</v>
      </c>
      <c r="H225" s="67" t="s">
        <v>1381</v>
      </c>
      <c r="I225" s="67" t="s">
        <v>1381</v>
      </c>
      <c r="J225" s="67" t="s">
        <v>1381</v>
      </c>
      <c r="K225" s="67" t="s">
        <v>1381</v>
      </c>
      <c r="L225" s="67" t="s">
        <v>1381</v>
      </c>
      <c r="M225" s="44"/>
      <c r="N225" s="67"/>
      <c r="O225" s="67" t="s">
        <v>1381</v>
      </c>
      <c r="P225" s="370"/>
    </row>
    <row r="226" spans="1:16" s="2" customFormat="1" ht="12">
      <c r="A226" s="1536">
        <f t="shared" si="3"/>
        <v>226</v>
      </c>
      <c r="D226" s="3"/>
      <c r="E226" s="865" t="s">
        <v>781</v>
      </c>
      <c r="F226" s="566"/>
      <c r="G226" s="376" t="s">
        <v>1381</v>
      </c>
      <c r="H226" s="67"/>
      <c r="I226" s="67"/>
      <c r="J226" s="67"/>
      <c r="K226" s="67"/>
      <c r="L226" s="67"/>
      <c r="M226" s="44"/>
      <c r="N226" s="67"/>
      <c r="O226" s="67" t="str">
        <f>$G$226</f>
        <v xml:space="preserve">- </v>
      </c>
      <c r="P226" s="370"/>
    </row>
    <row r="227" spans="1:16" s="2" customFormat="1" ht="12">
      <c r="A227" s="1536">
        <f t="shared" si="3"/>
        <v>227</v>
      </c>
      <c r="D227" s="3"/>
      <c r="E227" s="865" t="s">
        <v>782</v>
      </c>
      <c r="F227" s="566"/>
      <c r="G227" s="376" t="s">
        <v>1381</v>
      </c>
      <c r="H227" s="67" t="s">
        <v>1381</v>
      </c>
      <c r="I227" s="67" t="s">
        <v>1381</v>
      </c>
      <c r="J227" s="67" t="s">
        <v>1381</v>
      </c>
      <c r="K227" s="67" t="s">
        <v>1381</v>
      </c>
      <c r="L227" s="67" t="s">
        <v>1381</v>
      </c>
      <c r="M227" s="44"/>
      <c r="N227" s="67" t="s">
        <v>1381</v>
      </c>
      <c r="O227" s="67" t="s">
        <v>1381</v>
      </c>
      <c r="P227" s="370"/>
    </row>
    <row r="228" spans="1:16" s="2" customFormat="1" ht="12">
      <c r="A228" s="1536">
        <f t="shared" si="3"/>
        <v>228</v>
      </c>
      <c r="D228" s="3"/>
      <c r="E228" s="865" t="s">
        <v>767</v>
      </c>
      <c r="F228" s="566"/>
      <c r="G228" s="67" t="s">
        <v>1381</v>
      </c>
      <c r="H228" s="67"/>
      <c r="I228" s="67"/>
      <c r="J228" s="67"/>
      <c r="K228" s="67"/>
      <c r="L228" s="67"/>
      <c r="M228" s="44"/>
      <c r="N228" s="67"/>
      <c r="O228" s="67" t="str">
        <f>$G$228</f>
        <v xml:space="preserve">- </v>
      </c>
      <c r="P228" s="370"/>
    </row>
    <row r="229" spans="1:16" s="2" customFormat="1" ht="12">
      <c r="A229" s="1536">
        <f t="shared" si="3"/>
        <v>229</v>
      </c>
      <c r="D229" s="3"/>
      <c r="E229" s="865" t="s">
        <v>570</v>
      </c>
      <c r="F229" s="566"/>
      <c r="G229" s="67" t="s">
        <v>1381</v>
      </c>
      <c r="H229" s="67"/>
      <c r="I229" s="67"/>
      <c r="J229" s="67"/>
      <c r="K229" s="67"/>
      <c r="L229" s="67"/>
      <c r="M229" s="44"/>
      <c r="N229" s="67"/>
      <c r="O229" s="67" t="str">
        <f>$G$229</f>
        <v xml:space="preserve">- </v>
      </c>
      <c r="P229" s="370"/>
    </row>
    <row r="230" spans="1:16" s="2" customFormat="1" ht="12">
      <c r="A230" s="1536">
        <f t="shared" si="3"/>
        <v>230</v>
      </c>
      <c r="D230" s="3"/>
      <c r="E230" s="865" t="s">
        <v>759</v>
      </c>
      <c r="F230" s="566"/>
      <c r="G230" s="376" t="s">
        <v>1381</v>
      </c>
      <c r="H230" s="67" t="s">
        <v>1381</v>
      </c>
      <c r="I230" s="67" t="s">
        <v>1381</v>
      </c>
      <c r="J230" s="67" t="s">
        <v>1381</v>
      </c>
      <c r="K230" s="67" t="s">
        <v>1381</v>
      </c>
      <c r="L230" s="67" t="s">
        <v>1381</v>
      </c>
      <c r="M230" s="44"/>
      <c r="N230" s="67" t="s">
        <v>1381</v>
      </c>
      <c r="O230" s="67" t="s">
        <v>1381</v>
      </c>
      <c r="P230" s="370"/>
    </row>
    <row r="231" spans="1:16" s="2" customFormat="1" ht="12">
      <c r="A231" s="1536">
        <f t="shared" si="3"/>
        <v>231</v>
      </c>
      <c r="D231" s="3"/>
      <c r="E231" s="865" t="s">
        <v>783</v>
      </c>
      <c r="F231" s="566"/>
      <c r="G231" s="67" t="s">
        <v>1381</v>
      </c>
      <c r="H231" s="67"/>
      <c r="I231" s="67"/>
      <c r="J231" s="67"/>
      <c r="K231" s="67"/>
      <c r="L231" s="67"/>
      <c r="M231" s="44"/>
      <c r="N231" s="67"/>
      <c r="O231" s="67" t="str">
        <f>$G$231</f>
        <v xml:space="preserve">- </v>
      </c>
      <c r="P231" s="370"/>
    </row>
    <row r="232" spans="1:16" s="2" customFormat="1" ht="12">
      <c r="A232" s="1536">
        <f t="shared" si="3"/>
        <v>232</v>
      </c>
      <c r="D232" s="3"/>
      <c r="E232" s="865" t="s">
        <v>784</v>
      </c>
      <c r="F232" s="566"/>
      <c r="G232" s="376" t="s">
        <v>1381</v>
      </c>
      <c r="H232" s="67" t="s">
        <v>1381</v>
      </c>
      <c r="I232" s="67" t="s">
        <v>1381</v>
      </c>
      <c r="J232" s="67" t="s">
        <v>1381</v>
      </c>
      <c r="K232" s="67" t="s">
        <v>1381</v>
      </c>
      <c r="L232" s="67" t="s">
        <v>1381</v>
      </c>
      <c r="M232" s="44"/>
      <c r="N232" s="67"/>
      <c r="O232" s="67" t="s">
        <v>1381</v>
      </c>
      <c r="P232" s="370"/>
    </row>
    <row r="233" spans="1:16" s="2" customFormat="1" ht="12">
      <c r="A233" s="1536">
        <f t="shared" si="3"/>
        <v>233</v>
      </c>
      <c r="D233" s="3"/>
      <c r="E233" s="857" t="s">
        <v>785</v>
      </c>
      <c r="F233" s="567"/>
      <c r="G233" s="378" t="s">
        <v>1381</v>
      </c>
      <c r="H233" s="69" t="s">
        <v>1381</v>
      </c>
      <c r="I233" s="69" t="s">
        <v>1381</v>
      </c>
      <c r="J233" s="69" t="s">
        <v>1381</v>
      </c>
      <c r="K233" s="69" t="s">
        <v>1381</v>
      </c>
      <c r="L233" s="69" t="s">
        <v>1381</v>
      </c>
      <c r="M233" s="44"/>
      <c r="N233" s="69"/>
      <c r="O233" s="69" t="s">
        <v>1381</v>
      </c>
      <c r="P233" s="370"/>
    </row>
    <row r="234" spans="1:16" s="2" customFormat="1" ht="12">
      <c r="A234" s="1536">
        <f t="shared" si="3"/>
        <v>234</v>
      </c>
      <c r="D234" s="3"/>
      <c r="G234" s="291"/>
      <c r="H234" s="291"/>
      <c r="I234" s="291"/>
      <c r="J234" s="291"/>
      <c r="K234" s="291"/>
      <c r="L234" s="291"/>
      <c r="M234" s="291"/>
      <c r="N234" s="291"/>
      <c r="O234" s="291"/>
      <c r="P234" s="370"/>
    </row>
    <row r="235" spans="1:16" s="2" customFormat="1" ht="12">
      <c r="A235" s="1536">
        <f t="shared" si="3"/>
        <v>235</v>
      </c>
      <c r="D235" s="3"/>
      <c r="E235" s="919" t="s">
        <v>786</v>
      </c>
      <c r="G235" s="379">
        <f t="shared" ref="G235:L235" si="5">IF(SUM(G217:G233)=0,"- ",SUM(G217:G233))</f>
        <v>13795125</v>
      </c>
      <c r="H235" s="379"/>
      <c r="I235" s="379">
        <f t="shared" si="5"/>
        <v>58863</v>
      </c>
      <c r="J235" s="379">
        <f t="shared" si="5"/>
        <v>3237</v>
      </c>
      <c r="K235" s="379">
        <f t="shared" si="5"/>
        <v>9064</v>
      </c>
      <c r="L235" s="379" t="str">
        <f t="shared" si="5"/>
        <v xml:space="preserve">- </v>
      </c>
      <c r="M235" s="364"/>
      <c r="N235" s="379" t="str">
        <f>IF(SUM(N217:N233)=0,"- ",SUM(N217:N233))</f>
        <v xml:space="preserve">- </v>
      </c>
      <c r="O235" s="379">
        <f>IF(SUM(O219:O233)=0,"- ",SUM(O219:O233))</f>
        <v>14543280</v>
      </c>
      <c r="P235" s="370"/>
    </row>
    <row r="236" spans="1:16" s="2" customFormat="1" ht="12">
      <c r="A236" s="1536">
        <f t="shared" si="3"/>
        <v>236</v>
      </c>
      <c r="D236" s="3"/>
      <c r="E236" s="919" t="s">
        <v>787</v>
      </c>
      <c r="G236" s="27">
        <v>13795126</v>
      </c>
      <c r="H236" s="27">
        <v>676991</v>
      </c>
      <c r="I236" s="27">
        <v>58863</v>
      </c>
      <c r="J236" s="27">
        <v>3237</v>
      </c>
      <c r="K236" s="27">
        <v>9064</v>
      </c>
      <c r="L236" s="27" t="s">
        <v>1381</v>
      </c>
      <c r="M236" s="380"/>
      <c r="N236" s="380"/>
      <c r="O236" s="380"/>
      <c r="P236" s="370"/>
    </row>
    <row r="237" spans="1:16">
      <c r="A237" s="1536">
        <f t="shared" si="3"/>
        <v>237</v>
      </c>
    </row>
    <row r="238" spans="1:16">
      <c r="A238" s="1536">
        <f t="shared" si="3"/>
        <v>238</v>
      </c>
      <c r="B238" s="5"/>
      <c r="C238" s="5"/>
      <c r="E238" s="1598" t="s">
        <v>788</v>
      </c>
      <c r="F238" s="1599"/>
      <c r="G238" s="920">
        <v>202203</v>
      </c>
    </row>
    <row r="239" spans="1:16">
      <c r="A239" s="1536">
        <f t="shared" si="3"/>
        <v>239</v>
      </c>
      <c r="B239" s="5"/>
      <c r="C239" s="5"/>
      <c r="E239" s="1598"/>
      <c r="F239" s="1599"/>
      <c r="G239" s="921" t="s">
        <v>1412</v>
      </c>
      <c r="I239" s="381"/>
    </row>
    <row r="240" spans="1:16">
      <c r="A240" s="1536">
        <f t="shared" si="3"/>
        <v>240</v>
      </c>
      <c r="B240" s="5"/>
      <c r="C240" s="5"/>
    </row>
    <row r="241" spans="1:18" ht="14.25">
      <c r="A241" s="1536">
        <f t="shared" si="3"/>
        <v>241</v>
      </c>
      <c r="B241" s="5"/>
      <c r="C241" s="5"/>
      <c r="E241" s="887" t="s">
        <v>740</v>
      </c>
      <c r="O241" s="899" t="s">
        <v>52</v>
      </c>
    </row>
    <row r="242" spans="1:18" ht="17.25">
      <c r="A242" s="1536">
        <f t="shared" si="3"/>
        <v>242</v>
      </c>
      <c r="B242" s="5"/>
      <c r="C242" s="5"/>
      <c r="E242" s="910" t="s">
        <v>741</v>
      </c>
      <c r="P242" s="3"/>
      <c r="Q242" s="3"/>
      <c r="R242" s="198"/>
    </row>
    <row r="243" spans="1:18" s="2" customFormat="1" ht="12" customHeight="1">
      <c r="A243" s="1536">
        <f t="shared" si="3"/>
        <v>243</v>
      </c>
      <c r="D243" s="3"/>
      <c r="G243" s="1592" t="s">
        <v>789</v>
      </c>
      <c r="H243" s="1592" t="s">
        <v>790</v>
      </c>
      <c r="I243" s="1592" t="s">
        <v>791</v>
      </c>
      <c r="J243" s="1592" t="s">
        <v>792</v>
      </c>
      <c r="K243" s="1592" t="s">
        <v>793</v>
      </c>
      <c r="L243" s="1592" t="s">
        <v>794</v>
      </c>
      <c r="M243" s="508"/>
      <c r="N243" s="1592" t="s">
        <v>795</v>
      </c>
      <c r="O243" s="1592" t="s">
        <v>327</v>
      </c>
    </row>
    <row r="244" spans="1:18" s="2" customFormat="1" ht="12">
      <c r="A244" s="1536">
        <f t="shared" si="3"/>
        <v>244</v>
      </c>
      <c r="D244" s="3"/>
      <c r="G244" s="1593"/>
      <c r="H244" s="1593"/>
      <c r="I244" s="1593"/>
      <c r="J244" s="1593"/>
      <c r="K244" s="1593"/>
      <c r="L244" s="1593"/>
      <c r="M244" s="508"/>
      <c r="N244" s="1593"/>
      <c r="O244" s="1593"/>
    </row>
    <row r="245" spans="1:18" s="2" customFormat="1" ht="12">
      <c r="A245" s="1536">
        <f t="shared" si="3"/>
        <v>245</v>
      </c>
      <c r="D245" s="3"/>
      <c r="E245" s="534" t="s">
        <v>749</v>
      </c>
      <c r="F245" s="505"/>
      <c r="G245" s="382" t="s">
        <v>1381</v>
      </c>
      <c r="H245" s="383" t="s">
        <v>1381</v>
      </c>
      <c r="I245" s="382" t="s">
        <v>1381</v>
      </c>
      <c r="J245" s="382" t="s">
        <v>1381</v>
      </c>
      <c r="K245" s="382" t="s">
        <v>1381</v>
      </c>
      <c r="L245" s="384" t="s">
        <v>1381</v>
      </c>
      <c r="M245" s="291"/>
      <c r="N245" s="384" t="s">
        <v>1381</v>
      </c>
      <c r="O245" s="382" t="s">
        <v>1381</v>
      </c>
      <c r="P245" s="370"/>
    </row>
    <row r="246" spans="1:18" s="2" customFormat="1" ht="12">
      <c r="A246" s="1536">
        <f t="shared" si="3"/>
        <v>246</v>
      </c>
      <c r="D246" s="3"/>
      <c r="E246" s="535" t="s">
        <v>750</v>
      </c>
      <c r="F246" s="508"/>
      <c r="G246" s="383" t="s">
        <v>1381</v>
      </c>
      <c r="H246" s="385"/>
      <c r="I246" s="385"/>
      <c r="J246" s="385"/>
      <c r="K246" s="385"/>
      <c r="L246" s="385"/>
      <c r="M246" s="291"/>
      <c r="N246" s="385"/>
      <c r="O246" s="287" t="str">
        <f>G246</f>
        <v xml:space="preserve">- </v>
      </c>
      <c r="P246" s="370"/>
    </row>
    <row r="247" spans="1:18" s="2" customFormat="1" ht="12">
      <c r="A247" s="1536">
        <f t="shared" si="3"/>
        <v>247</v>
      </c>
      <c r="D247" s="3"/>
      <c r="E247" s="535" t="s">
        <v>751</v>
      </c>
      <c r="F247" s="508"/>
      <c r="G247" s="383" t="s">
        <v>1381</v>
      </c>
      <c r="H247" s="385"/>
      <c r="I247" s="385"/>
      <c r="J247" s="385"/>
      <c r="K247" s="385"/>
      <c r="L247" s="385"/>
      <c r="M247" s="291"/>
      <c r="N247" s="385"/>
      <c r="O247" s="287" t="str">
        <f>G247</f>
        <v xml:space="preserve">- </v>
      </c>
      <c r="P247" s="370"/>
    </row>
    <row r="248" spans="1:18" s="2" customFormat="1" ht="12">
      <c r="A248" s="1536">
        <f t="shared" si="3"/>
        <v>248</v>
      </c>
      <c r="D248" s="3"/>
      <c r="E248" s="536" t="s">
        <v>752</v>
      </c>
      <c r="F248" s="510"/>
      <c r="G248" s="386" t="s">
        <v>1381</v>
      </c>
      <c r="H248" s="387"/>
      <c r="I248" s="387"/>
      <c r="J248" s="387"/>
      <c r="K248" s="387"/>
      <c r="L248" s="387"/>
      <c r="M248" s="291"/>
      <c r="N248" s="387"/>
      <c r="O248" s="290" t="str">
        <f>G248</f>
        <v xml:space="preserve">- </v>
      </c>
      <c r="P248" s="370"/>
    </row>
    <row r="249" spans="1:18" s="2" customFormat="1" ht="12">
      <c r="A249" s="1536">
        <f t="shared" si="3"/>
        <v>249</v>
      </c>
      <c r="D249" s="3"/>
      <c r="E249" s="535"/>
      <c r="F249" s="508"/>
      <c r="G249" s="372"/>
      <c r="P249" s="370"/>
    </row>
    <row r="250" spans="1:18" s="2" customFormat="1" ht="12" customHeight="1">
      <c r="A250" s="1536">
        <f t="shared" si="3"/>
        <v>250</v>
      </c>
      <c r="D250" s="3"/>
      <c r="E250" s="534"/>
      <c r="F250" s="505"/>
      <c r="G250" s="1592" t="s">
        <v>789</v>
      </c>
      <c r="H250" s="1592" t="s">
        <v>790</v>
      </c>
      <c r="I250" s="1592" t="s">
        <v>791</v>
      </c>
      <c r="J250" s="1592" t="s">
        <v>792</v>
      </c>
      <c r="K250" s="1592" t="s">
        <v>793</v>
      </c>
      <c r="L250" s="1592" t="s">
        <v>794</v>
      </c>
      <c r="M250" s="508"/>
      <c r="N250" s="1592" t="s">
        <v>796</v>
      </c>
      <c r="O250" s="1592" t="s">
        <v>327</v>
      </c>
      <c r="P250" s="370"/>
    </row>
    <row r="251" spans="1:18" s="2" customFormat="1" ht="12">
      <c r="A251" s="1536">
        <f t="shared" si="3"/>
        <v>251</v>
      </c>
      <c r="D251" s="3"/>
      <c r="E251" s="536"/>
      <c r="F251" s="510"/>
      <c r="G251" s="1593"/>
      <c r="H251" s="1593"/>
      <c r="I251" s="1593"/>
      <c r="J251" s="1593"/>
      <c r="K251" s="1593"/>
      <c r="L251" s="1593"/>
      <c r="M251" s="508"/>
      <c r="N251" s="1593"/>
      <c r="O251" s="1593"/>
      <c r="P251" s="370"/>
    </row>
    <row r="252" spans="1:18" s="2" customFormat="1" ht="12">
      <c r="A252" s="1536">
        <f t="shared" si="3"/>
        <v>252</v>
      </c>
      <c r="D252" s="3"/>
      <c r="E252" s="868" t="s">
        <v>754</v>
      </c>
      <c r="F252" s="697"/>
      <c r="G252" s="388" t="s">
        <v>1381</v>
      </c>
      <c r="H252" s="388" t="s">
        <v>1381</v>
      </c>
      <c r="I252" s="388" t="s">
        <v>1381</v>
      </c>
      <c r="J252" s="388" t="s">
        <v>1381</v>
      </c>
      <c r="K252" s="388" t="s">
        <v>1381</v>
      </c>
      <c r="L252" s="388" t="s">
        <v>1381</v>
      </c>
      <c r="M252" s="291"/>
      <c r="N252" s="388" t="s">
        <v>1381</v>
      </c>
      <c r="O252" s="388" t="s">
        <v>1381</v>
      </c>
      <c r="P252" s="370"/>
    </row>
    <row r="253" spans="1:18" s="2" customFormat="1" ht="12">
      <c r="A253" s="1536">
        <f t="shared" si="3"/>
        <v>253</v>
      </c>
      <c r="D253" s="3"/>
      <c r="E253" s="535"/>
      <c r="F253" s="508"/>
      <c r="G253" s="372"/>
      <c r="H253" s="374"/>
      <c r="I253" s="374"/>
      <c r="J253" s="374"/>
      <c r="K253" s="372"/>
      <c r="L253" s="372"/>
      <c r="M253" s="374"/>
      <c r="O253" s="372"/>
      <c r="P253" s="370"/>
    </row>
    <row r="254" spans="1:18" s="2" customFormat="1" ht="12" customHeight="1">
      <c r="A254" s="1536">
        <f t="shared" si="3"/>
        <v>254</v>
      </c>
      <c r="D254" s="3"/>
      <c r="E254" s="534"/>
      <c r="F254" s="505"/>
      <c r="G254" s="1592" t="s">
        <v>789</v>
      </c>
      <c r="H254" s="1592" t="s">
        <v>790</v>
      </c>
      <c r="I254" s="1592" t="s">
        <v>791</v>
      </c>
      <c r="J254" s="1592" t="s">
        <v>792</v>
      </c>
      <c r="K254" s="1592" t="s">
        <v>793</v>
      </c>
      <c r="L254" s="1592" t="s">
        <v>794</v>
      </c>
      <c r="M254" s="922"/>
      <c r="N254" s="508"/>
      <c r="O254" s="1592" t="s">
        <v>327</v>
      </c>
      <c r="P254" s="370"/>
    </row>
    <row r="255" spans="1:18" s="2" customFormat="1" ht="12">
      <c r="A255" s="1536">
        <f t="shared" si="3"/>
        <v>255</v>
      </c>
      <c r="D255" s="3"/>
      <c r="E255" s="536"/>
      <c r="F255" s="510"/>
      <c r="G255" s="1593"/>
      <c r="H255" s="1593"/>
      <c r="I255" s="1593"/>
      <c r="J255" s="1593"/>
      <c r="K255" s="1593"/>
      <c r="L255" s="1593"/>
      <c r="M255" s="922"/>
      <c r="N255" s="508"/>
      <c r="O255" s="1593"/>
      <c r="P255" s="370"/>
    </row>
    <row r="256" spans="1:18" s="2" customFormat="1" ht="12">
      <c r="A256" s="1536">
        <f t="shared" si="3"/>
        <v>256</v>
      </c>
      <c r="D256" s="3"/>
      <c r="E256" s="536" t="s">
        <v>755</v>
      </c>
      <c r="F256" s="510"/>
      <c r="G256" s="388" t="s">
        <v>1381</v>
      </c>
      <c r="H256" s="388" t="s">
        <v>1381</v>
      </c>
      <c r="I256" s="388" t="s">
        <v>1381</v>
      </c>
      <c r="J256" s="388" t="s">
        <v>1381</v>
      </c>
      <c r="K256" s="388" t="s">
        <v>1381</v>
      </c>
      <c r="L256" s="388" t="s">
        <v>1381</v>
      </c>
      <c r="M256" s="368"/>
      <c r="N256" s="291"/>
      <c r="O256" s="388" t="s">
        <v>1381</v>
      </c>
      <c r="P256" s="370"/>
    </row>
    <row r="257" spans="1:17" s="2" customFormat="1" ht="12">
      <c r="A257" s="1536">
        <f t="shared" si="3"/>
        <v>257</v>
      </c>
      <c r="D257" s="3"/>
      <c r="E257" s="508"/>
      <c r="F257" s="508"/>
      <c r="P257" s="370"/>
    </row>
    <row r="258" spans="1:17" ht="17.25">
      <c r="A258" s="1536">
        <f t="shared" si="3"/>
        <v>258</v>
      </c>
      <c r="B258" s="5"/>
      <c r="C258" s="5"/>
      <c r="E258" s="910" t="s">
        <v>756</v>
      </c>
      <c r="F258" s="912"/>
      <c r="G258" s="124"/>
      <c r="H258" s="2"/>
      <c r="I258" s="2"/>
      <c r="J258" s="2"/>
      <c r="K258" s="2"/>
      <c r="L258" s="2"/>
      <c r="M258" s="2"/>
      <c r="N258" s="2"/>
      <c r="O258" s="2"/>
      <c r="P258" s="2"/>
      <c r="Q258" s="370"/>
    </row>
    <row r="259" spans="1:17" s="2" customFormat="1" ht="12" customHeight="1">
      <c r="A259" s="1536">
        <f t="shared" si="3"/>
        <v>259</v>
      </c>
      <c r="D259" s="3"/>
      <c r="E259" s="505"/>
      <c r="F259" s="505"/>
      <c r="G259" s="1592" t="s">
        <v>789</v>
      </c>
      <c r="H259" s="1592" t="s">
        <v>790</v>
      </c>
      <c r="I259" s="1592" t="s">
        <v>791</v>
      </c>
      <c r="J259" s="1592" t="s">
        <v>792</v>
      </c>
      <c r="K259" s="1592" t="s">
        <v>793</v>
      </c>
      <c r="L259" s="1592" t="s">
        <v>794</v>
      </c>
      <c r="M259" s="494"/>
      <c r="N259" s="508"/>
      <c r="O259" s="1592" t="s">
        <v>327</v>
      </c>
      <c r="P259" s="370"/>
    </row>
    <row r="260" spans="1:17" s="2" customFormat="1" ht="12">
      <c r="A260" s="1536">
        <f t="shared" ref="A260:A323" si="6">A259+1</f>
        <v>260</v>
      </c>
      <c r="D260" s="3"/>
      <c r="E260" s="510"/>
      <c r="F260" s="510"/>
      <c r="G260" s="1593"/>
      <c r="H260" s="1593"/>
      <c r="I260" s="1593"/>
      <c r="J260" s="1593"/>
      <c r="K260" s="1593"/>
      <c r="L260" s="1593"/>
      <c r="M260" s="494"/>
      <c r="N260" s="508"/>
      <c r="O260" s="1593"/>
      <c r="P260" s="370"/>
    </row>
    <row r="261" spans="1:17" s="2" customFormat="1" ht="12">
      <c r="A261" s="1536">
        <f t="shared" si="6"/>
        <v>261</v>
      </c>
      <c r="D261" s="3"/>
      <c r="E261" s="534" t="s">
        <v>261</v>
      </c>
      <c r="F261" s="505"/>
      <c r="G261" s="382">
        <v>153107</v>
      </c>
      <c r="H261" s="383">
        <v>419687</v>
      </c>
      <c r="I261" s="383">
        <v>358046</v>
      </c>
      <c r="J261" s="383">
        <v>121838</v>
      </c>
      <c r="K261" s="382">
        <v>388309</v>
      </c>
      <c r="L261" s="382">
        <v>528626</v>
      </c>
      <c r="M261" s="291"/>
      <c r="N261" s="291"/>
      <c r="O261" s="382">
        <v>1969613</v>
      </c>
      <c r="P261" s="370"/>
    </row>
    <row r="262" spans="1:17" s="2" customFormat="1" ht="12">
      <c r="A262" s="1536">
        <f t="shared" si="6"/>
        <v>262</v>
      </c>
      <c r="D262" s="3"/>
      <c r="E262" s="639" t="s">
        <v>757</v>
      </c>
      <c r="F262" s="505"/>
      <c r="G262" s="382" t="s">
        <v>1381</v>
      </c>
      <c r="H262" s="382">
        <v>7343</v>
      </c>
      <c r="I262" s="382">
        <v>1223</v>
      </c>
      <c r="J262" s="382" t="s">
        <v>1381</v>
      </c>
      <c r="K262" s="382" t="s">
        <v>1381</v>
      </c>
      <c r="L262" s="382" t="s">
        <v>1381</v>
      </c>
      <c r="M262" s="291"/>
      <c r="N262" s="291"/>
      <c r="O262" s="382">
        <v>8566</v>
      </c>
      <c r="P262" s="370"/>
    </row>
    <row r="263" spans="1:17" s="2" customFormat="1" ht="12">
      <c r="A263" s="1536">
        <f t="shared" si="6"/>
        <v>263</v>
      </c>
      <c r="D263" s="3"/>
      <c r="E263" s="913" t="s">
        <v>568</v>
      </c>
      <c r="F263" s="508"/>
      <c r="G263" s="383" t="s">
        <v>1381</v>
      </c>
      <c r="H263" s="383" t="s">
        <v>1381</v>
      </c>
      <c r="I263" s="383" t="s">
        <v>1381</v>
      </c>
      <c r="J263" s="383" t="s">
        <v>1381</v>
      </c>
      <c r="K263" s="383" t="s">
        <v>1381</v>
      </c>
      <c r="L263" s="383" t="s">
        <v>1381</v>
      </c>
      <c r="M263" s="291"/>
      <c r="N263" s="291"/>
      <c r="O263" s="383" t="s">
        <v>1381</v>
      </c>
      <c r="P263" s="370"/>
    </row>
    <row r="264" spans="1:17" s="2" customFormat="1" ht="12">
      <c r="A264" s="1536">
        <f t="shared" si="6"/>
        <v>264</v>
      </c>
      <c r="D264" s="3"/>
      <c r="E264" s="913" t="s">
        <v>758</v>
      </c>
      <c r="F264" s="508"/>
      <c r="G264" s="383" t="s">
        <v>1381</v>
      </c>
      <c r="H264" s="383" t="s">
        <v>1381</v>
      </c>
      <c r="I264" s="383" t="s">
        <v>1381</v>
      </c>
      <c r="J264" s="383" t="s">
        <v>1381</v>
      </c>
      <c r="K264" s="383" t="s">
        <v>1381</v>
      </c>
      <c r="L264" s="383" t="s">
        <v>1381</v>
      </c>
      <c r="M264" s="291"/>
      <c r="N264" s="291"/>
      <c r="O264" s="383" t="s">
        <v>1381</v>
      </c>
      <c r="P264" s="370"/>
    </row>
    <row r="265" spans="1:17" s="2" customFormat="1" ht="12">
      <c r="A265" s="1536">
        <f t="shared" si="6"/>
        <v>265</v>
      </c>
      <c r="D265" s="3"/>
      <c r="E265" s="913" t="s">
        <v>570</v>
      </c>
      <c r="F265" s="508"/>
      <c r="G265" s="383" t="s">
        <v>1381</v>
      </c>
      <c r="H265" s="383" t="s">
        <v>1381</v>
      </c>
      <c r="I265" s="383" t="s">
        <v>1381</v>
      </c>
      <c r="J265" s="383" t="s">
        <v>1381</v>
      </c>
      <c r="K265" s="383" t="s">
        <v>1381</v>
      </c>
      <c r="L265" s="383" t="s">
        <v>1381</v>
      </c>
      <c r="M265" s="291"/>
      <c r="N265" s="291"/>
      <c r="O265" s="383" t="s">
        <v>1381</v>
      </c>
      <c r="P265" s="370"/>
    </row>
    <row r="266" spans="1:17" s="2" customFormat="1" ht="12">
      <c r="A266" s="1536">
        <f t="shared" si="6"/>
        <v>266</v>
      </c>
      <c r="D266" s="3"/>
      <c r="E266" s="913" t="s">
        <v>759</v>
      </c>
      <c r="F266" s="508"/>
      <c r="G266" s="383" t="s">
        <v>1381</v>
      </c>
      <c r="H266" s="383" t="s">
        <v>1381</v>
      </c>
      <c r="I266" s="383" t="s">
        <v>1381</v>
      </c>
      <c r="J266" s="383" t="s">
        <v>1381</v>
      </c>
      <c r="K266" s="383" t="s">
        <v>1381</v>
      </c>
      <c r="L266" s="383" t="s">
        <v>1381</v>
      </c>
      <c r="M266" s="291"/>
      <c r="N266" s="291"/>
      <c r="O266" s="383" t="s">
        <v>1381</v>
      </c>
      <c r="P266" s="370"/>
    </row>
    <row r="267" spans="1:17" s="2" customFormat="1" ht="12">
      <c r="A267" s="1536">
        <f t="shared" si="6"/>
        <v>267</v>
      </c>
      <c r="D267" s="3"/>
      <c r="E267" s="914" t="s">
        <v>760</v>
      </c>
      <c r="F267" s="508"/>
      <c r="G267" s="383" t="s">
        <v>1381</v>
      </c>
      <c r="H267" s="383" t="s">
        <v>1381</v>
      </c>
      <c r="I267" s="383" t="s">
        <v>1381</v>
      </c>
      <c r="J267" s="383" t="s">
        <v>1381</v>
      </c>
      <c r="K267" s="383" t="s">
        <v>1381</v>
      </c>
      <c r="L267" s="383" t="s">
        <v>1381</v>
      </c>
      <c r="M267" s="291"/>
      <c r="N267" s="291"/>
      <c r="O267" s="383" t="s">
        <v>1381</v>
      </c>
      <c r="P267" s="370"/>
    </row>
    <row r="268" spans="1:17" s="2" customFormat="1" ht="12">
      <c r="A268" s="1536">
        <f t="shared" si="6"/>
        <v>268</v>
      </c>
      <c r="D268" s="3"/>
      <c r="E268" s="915" t="s">
        <v>761</v>
      </c>
      <c r="F268" s="508"/>
      <c r="G268" s="383" t="s">
        <v>1381</v>
      </c>
      <c r="H268" s="383" t="s">
        <v>1381</v>
      </c>
      <c r="I268" s="383" t="s">
        <v>1381</v>
      </c>
      <c r="J268" s="383" t="s">
        <v>1381</v>
      </c>
      <c r="K268" s="383" t="s">
        <v>1381</v>
      </c>
      <c r="L268" s="383" t="s">
        <v>1381</v>
      </c>
      <c r="M268" s="291"/>
      <c r="N268" s="291"/>
      <c r="O268" s="383" t="s">
        <v>1381</v>
      </c>
      <c r="P268" s="370"/>
    </row>
    <row r="269" spans="1:17" s="2" customFormat="1" ht="12">
      <c r="A269" s="1536">
        <f t="shared" si="6"/>
        <v>269</v>
      </c>
      <c r="D269" s="3"/>
      <c r="E269" s="916" t="s">
        <v>762</v>
      </c>
      <c r="F269" s="510"/>
      <c r="G269" s="386" t="s">
        <v>1381</v>
      </c>
      <c r="H269" s="386" t="s">
        <v>1381</v>
      </c>
      <c r="I269" s="386" t="s">
        <v>1381</v>
      </c>
      <c r="J269" s="386" t="s">
        <v>1381</v>
      </c>
      <c r="K269" s="386" t="s">
        <v>1381</v>
      </c>
      <c r="L269" s="386" t="s">
        <v>1381</v>
      </c>
      <c r="M269" s="291"/>
      <c r="N269" s="291"/>
      <c r="O269" s="386" t="s">
        <v>1381</v>
      </c>
      <c r="P269" s="370"/>
    </row>
    <row r="270" spans="1:17" s="2" customFormat="1" ht="12">
      <c r="A270" s="1536">
        <f t="shared" si="6"/>
        <v>270</v>
      </c>
      <c r="D270" s="3"/>
      <c r="E270" s="917" t="s">
        <v>763</v>
      </c>
      <c r="F270" s="508"/>
      <c r="G270" s="383">
        <v>153107</v>
      </c>
      <c r="H270" s="383">
        <v>412344</v>
      </c>
      <c r="I270" s="383">
        <v>356822</v>
      </c>
      <c r="J270" s="383">
        <v>121838</v>
      </c>
      <c r="K270" s="383">
        <v>388309</v>
      </c>
      <c r="L270" s="383">
        <v>528626</v>
      </c>
      <c r="M270" s="291"/>
      <c r="N270" s="291"/>
      <c r="O270" s="383">
        <v>1961046</v>
      </c>
      <c r="P270" s="370"/>
    </row>
    <row r="271" spans="1:17" s="2" customFormat="1" ht="12">
      <c r="A271" s="1536">
        <f t="shared" si="6"/>
        <v>271</v>
      </c>
      <c r="D271" s="3"/>
      <c r="E271" s="913" t="s">
        <v>568</v>
      </c>
      <c r="F271" s="508"/>
      <c r="G271" s="383">
        <v>12500</v>
      </c>
      <c r="H271" s="383">
        <v>15000</v>
      </c>
      <c r="I271" s="383">
        <v>15000</v>
      </c>
      <c r="J271" s="383" t="s">
        <v>1381</v>
      </c>
      <c r="K271" s="383">
        <v>31000</v>
      </c>
      <c r="L271" s="383">
        <v>88500</v>
      </c>
      <c r="M271" s="291"/>
      <c r="N271" s="291"/>
      <c r="O271" s="383">
        <v>162000</v>
      </c>
      <c r="P271" s="370"/>
    </row>
    <row r="272" spans="1:17" s="2" customFormat="1" ht="12">
      <c r="A272" s="1536">
        <f t="shared" si="6"/>
        <v>272</v>
      </c>
      <c r="D272" s="3"/>
      <c r="E272" s="913" t="s">
        <v>758</v>
      </c>
      <c r="F272" s="508"/>
      <c r="G272" s="383">
        <v>12369</v>
      </c>
      <c r="H272" s="383">
        <v>85978</v>
      </c>
      <c r="I272" s="383">
        <v>83711</v>
      </c>
      <c r="J272" s="383">
        <v>16523</v>
      </c>
      <c r="K272" s="383">
        <v>164692</v>
      </c>
      <c r="L272" s="383">
        <v>2299</v>
      </c>
      <c r="M272" s="291"/>
      <c r="N272" s="291"/>
      <c r="O272" s="383">
        <v>365572</v>
      </c>
      <c r="P272" s="370"/>
    </row>
    <row r="273" spans="1:17" s="2" customFormat="1" ht="12">
      <c r="A273" s="1536">
        <f t="shared" si="6"/>
        <v>273</v>
      </c>
      <c r="D273" s="3"/>
      <c r="E273" s="913" t="s">
        <v>570</v>
      </c>
      <c r="F273" s="508"/>
      <c r="G273" s="383" t="s">
        <v>1381</v>
      </c>
      <c r="H273" s="385"/>
      <c r="I273" s="385"/>
      <c r="J273" s="385"/>
      <c r="K273" s="385"/>
      <c r="L273" s="385"/>
      <c r="M273" s="291"/>
      <c r="N273" s="291"/>
      <c r="O273" s="385"/>
      <c r="P273" s="370"/>
    </row>
    <row r="274" spans="1:17" s="2" customFormat="1" ht="12">
      <c r="A274" s="1536">
        <f t="shared" si="6"/>
        <v>274</v>
      </c>
      <c r="D274" s="3"/>
      <c r="E274" s="913" t="s">
        <v>759</v>
      </c>
      <c r="F274" s="508"/>
      <c r="G274" s="383">
        <v>37953</v>
      </c>
      <c r="H274" s="383">
        <v>90506</v>
      </c>
      <c r="I274" s="383">
        <v>89399</v>
      </c>
      <c r="J274" s="383">
        <v>16968</v>
      </c>
      <c r="K274" s="383">
        <v>33200</v>
      </c>
      <c r="L274" s="383">
        <v>259366</v>
      </c>
      <c r="M274" s="291"/>
      <c r="N274" s="291"/>
      <c r="O274" s="383">
        <v>527392</v>
      </c>
      <c r="P274" s="370"/>
    </row>
    <row r="275" spans="1:17" s="2" customFormat="1" ht="12">
      <c r="A275" s="1536">
        <f t="shared" si="6"/>
        <v>275</v>
      </c>
      <c r="D275" s="3"/>
      <c r="E275" s="914" t="s">
        <v>760</v>
      </c>
      <c r="F275" s="508"/>
      <c r="G275" s="383">
        <v>90285</v>
      </c>
      <c r="H275" s="383">
        <v>220860</v>
      </c>
      <c r="I275" s="383">
        <v>168712</v>
      </c>
      <c r="J275" s="383">
        <v>88347</v>
      </c>
      <c r="K275" s="383">
        <v>159417</v>
      </c>
      <c r="L275" s="383">
        <v>178461</v>
      </c>
      <c r="M275" s="291"/>
      <c r="N275" s="291"/>
      <c r="O275" s="383">
        <v>906082</v>
      </c>
      <c r="P275" s="370"/>
    </row>
    <row r="276" spans="1:17" s="2" customFormat="1" ht="12">
      <c r="A276" s="1536">
        <f t="shared" si="6"/>
        <v>276</v>
      </c>
      <c r="D276" s="3"/>
      <c r="E276" s="915" t="s">
        <v>761</v>
      </c>
      <c r="F276" s="508"/>
      <c r="G276" s="383" t="s">
        <v>1381</v>
      </c>
      <c r="H276" s="383" t="s">
        <v>1381</v>
      </c>
      <c r="I276" s="383" t="s">
        <v>1381</v>
      </c>
      <c r="J276" s="383" t="s">
        <v>1381</v>
      </c>
      <c r="K276" s="383" t="s">
        <v>1381</v>
      </c>
      <c r="L276" s="383" t="s">
        <v>1381</v>
      </c>
      <c r="M276" s="291"/>
      <c r="N276" s="291"/>
      <c r="O276" s="383" t="s">
        <v>1381</v>
      </c>
      <c r="P276" s="370"/>
    </row>
    <row r="277" spans="1:17" s="2" customFormat="1" ht="12">
      <c r="A277" s="1536">
        <f t="shared" si="6"/>
        <v>277</v>
      </c>
      <c r="D277" s="3"/>
      <c r="E277" s="916" t="s">
        <v>762</v>
      </c>
      <c r="F277" s="510"/>
      <c r="G277" s="386" t="s">
        <v>1381</v>
      </c>
      <c r="H277" s="386" t="s">
        <v>1381</v>
      </c>
      <c r="I277" s="386" t="s">
        <v>1381</v>
      </c>
      <c r="J277" s="386" t="s">
        <v>1381</v>
      </c>
      <c r="K277" s="386" t="s">
        <v>1381</v>
      </c>
      <c r="L277" s="386" t="s">
        <v>1381</v>
      </c>
      <c r="M277" s="291"/>
      <c r="N277" s="291"/>
      <c r="O277" s="386" t="s">
        <v>1381</v>
      </c>
      <c r="P277" s="370"/>
    </row>
    <row r="278" spans="1:17" s="2" customFormat="1">
      <c r="A278" s="1536">
        <f t="shared" si="6"/>
        <v>278</v>
      </c>
      <c r="D278" s="3"/>
      <c r="E278" s="508"/>
      <c r="F278" s="508"/>
      <c r="G278" s="5"/>
      <c r="H278" s="5"/>
      <c r="I278" s="5"/>
      <c r="J278" s="5"/>
      <c r="K278" s="5"/>
      <c r="L278" s="5"/>
      <c r="M278" s="5"/>
      <c r="N278" s="5"/>
      <c r="O278" s="5"/>
      <c r="P278" s="370"/>
    </row>
    <row r="279" spans="1:17" ht="17.25">
      <c r="A279" s="1536">
        <f t="shared" si="6"/>
        <v>279</v>
      </c>
      <c r="B279" s="5"/>
      <c r="C279" s="5"/>
      <c r="E279" s="910" t="s">
        <v>764</v>
      </c>
      <c r="F279" s="493"/>
      <c r="Q279" s="370"/>
    </row>
    <row r="280" spans="1:17" s="2" customFormat="1" ht="12" customHeight="1">
      <c r="A280" s="1536">
        <f t="shared" si="6"/>
        <v>280</v>
      </c>
      <c r="D280" s="1081"/>
      <c r="E280" s="505"/>
      <c r="F280" s="505"/>
      <c r="G280" s="1592" t="s">
        <v>789</v>
      </c>
      <c r="H280" s="1592" t="s">
        <v>790</v>
      </c>
      <c r="I280" s="1592" t="s">
        <v>791</v>
      </c>
      <c r="J280" s="1592" t="s">
        <v>792</v>
      </c>
      <c r="K280" s="1592" t="s">
        <v>793</v>
      </c>
      <c r="L280" s="1592" t="s">
        <v>794</v>
      </c>
      <c r="M280" s="1592" t="s">
        <v>796</v>
      </c>
      <c r="N280" s="1592" t="s">
        <v>797</v>
      </c>
      <c r="O280" s="1592" t="s">
        <v>327</v>
      </c>
      <c r="P280" s="370"/>
    </row>
    <row r="281" spans="1:17" s="2" customFormat="1" ht="12">
      <c r="A281" s="1536">
        <f t="shared" si="6"/>
        <v>281</v>
      </c>
      <c r="D281" s="3"/>
      <c r="E281" s="510"/>
      <c r="F281" s="510"/>
      <c r="G281" s="1593"/>
      <c r="H281" s="1593"/>
      <c r="I281" s="1593"/>
      <c r="J281" s="1593"/>
      <c r="K281" s="1593"/>
      <c r="L281" s="1593"/>
      <c r="M281" s="1593"/>
      <c r="N281" s="1593"/>
      <c r="O281" s="1593"/>
      <c r="P281" s="370"/>
    </row>
    <row r="282" spans="1:17" s="2" customFormat="1" ht="12">
      <c r="A282" s="1536">
        <f t="shared" si="6"/>
        <v>282</v>
      </c>
      <c r="D282" s="3"/>
      <c r="E282" s="631" t="s">
        <v>766</v>
      </c>
      <c r="F282" s="631"/>
      <c r="G282" s="382">
        <v>1674950</v>
      </c>
      <c r="H282" s="382">
        <v>1825326</v>
      </c>
      <c r="I282" s="382">
        <v>1383760</v>
      </c>
      <c r="J282" s="382">
        <v>1012438</v>
      </c>
      <c r="K282" s="382">
        <v>1146478</v>
      </c>
      <c r="L282" s="382">
        <v>3654928</v>
      </c>
      <c r="M282" s="382">
        <v>948839</v>
      </c>
      <c r="N282" s="382" t="s">
        <v>1381</v>
      </c>
      <c r="O282" s="382">
        <v>11646719</v>
      </c>
      <c r="P282" s="370"/>
    </row>
    <row r="283" spans="1:17" s="2" customFormat="1" ht="12">
      <c r="A283" s="1536">
        <f t="shared" si="6"/>
        <v>283</v>
      </c>
      <c r="D283" s="3"/>
      <c r="E283" s="857" t="s">
        <v>767</v>
      </c>
      <c r="F283" s="857"/>
      <c r="G283" s="387" t="s">
        <v>1381</v>
      </c>
      <c r="H283" s="387"/>
      <c r="I283" s="387"/>
      <c r="J283" s="387"/>
      <c r="K283" s="387"/>
      <c r="L283" s="387"/>
      <c r="M283" s="387"/>
      <c r="N283" s="387"/>
      <c r="O283" s="386" t="str">
        <f>G283</f>
        <v xml:space="preserve">- </v>
      </c>
      <c r="P283" s="370"/>
    </row>
    <row r="284" spans="1:17" s="2" customFormat="1" ht="12">
      <c r="A284" s="1536">
        <f t="shared" si="6"/>
        <v>284</v>
      </c>
      <c r="D284" s="3"/>
      <c r="E284" s="535"/>
      <c r="F284" s="535"/>
      <c r="G284" s="291"/>
      <c r="H284" s="291"/>
      <c r="I284" s="291"/>
      <c r="J284" s="291"/>
      <c r="K284" s="291"/>
      <c r="L284" s="291"/>
      <c r="M284" s="291"/>
      <c r="N284" s="291"/>
      <c r="O284" s="291"/>
      <c r="P284" s="370"/>
    </row>
    <row r="285" spans="1:17" s="2" customFormat="1" ht="12" customHeight="1">
      <c r="A285" s="1536">
        <f t="shared" si="6"/>
        <v>285</v>
      </c>
      <c r="D285" s="3"/>
      <c r="E285" s="534"/>
      <c r="F285" s="534"/>
      <c r="G285" s="1592" t="s">
        <v>789</v>
      </c>
      <c r="H285" s="1592" t="s">
        <v>790</v>
      </c>
      <c r="I285" s="1592" t="s">
        <v>791</v>
      </c>
      <c r="J285" s="1592" t="s">
        <v>792</v>
      </c>
      <c r="K285" s="1592" t="s">
        <v>793</v>
      </c>
      <c r="L285" s="1592" t="s">
        <v>794</v>
      </c>
      <c r="M285" s="1592" t="s">
        <v>796</v>
      </c>
      <c r="N285" s="1592" t="s">
        <v>798</v>
      </c>
      <c r="O285" s="1592" t="s">
        <v>327</v>
      </c>
      <c r="P285" s="370"/>
    </row>
    <row r="286" spans="1:17" s="2" customFormat="1" ht="12">
      <c r="A286" s="1536">
        <f t="shared" si="6"/>
        <v>286</v>
      </c>
      <c r="D286" s="3"/>
      <c r="E286" s="536"/>
      <c r="F286" s="536"/>
      <c r="G286" s="1593"/>
      <c r="H286" s="1593"/>
      <c r="I286" s="1593"/>
      <c r="J286" s="1593"/>
      <c r="K286" s="1593"/>
      <c r="L286" s="1593"/>
      <c r="M286" s="1593"/>
      <c r="N286" s="1593"/>
      <c r="O286" s="1593"/>
      <c r="P286" s="370"/>
    </row>
    <row r="287" spans="1:17" s="2" customFormat="1" ht="12">
      <c r="A287" s="1536">
        <f t="shared" si="6"/>
        <v>287</v>
      </c>
      <c r="D287" s="3"/>
      <c r="E287" s="534" t="s">
        <v>769</v>
      </c>
      <c r="F287" s="534"/>
      <c r="G287" s="384" t="s">
        <v>1381</v>
      </c>
      <c r="H287" s="384" t="s">
        <v>1381</v>
      </c>
      <c r="I287" s="384" t="s">
        <v>1381</v>
      </c>
      <c r="J287" s="384" t="s">
        <v>1381</v>
      </c>
      <c r="K287" s="384" t="s">
        <v>1381</v>
      </c>
      <c r="L287" s="384" t="s">
        <v>1381</v>
      </c>
      <c r="M287" s="384" t="s">
        <v>1381</v>
      </c>
      <c r="N287" s="384" t="s">
        <v>1381</v>
      </c>
      <c r="O287" s="384" t="s">
        <v>1381</v>
      </c>
      <c r="P287" s="370"/>
    </row>
    <row r="288" spans="1:17" s="2" customFormat="1" ht="12">
      <c r="A288" s="1536">
        <f t="shared" si="6"/>
        <v>288</v>
      </c>
      <c r="D288" s="3"/>
      <c r="E288" s="535" t="s">
        <v>770</v>
      </c>
      <c r="F288" s="535"/>
      <c r="G288" s="385" t="s">
        <v>1381</v>
      </c>
      <c r="H288" s="385" t="s">
        <v>1381</v>
      </c>
      <c r="I288" s="385" t="s">
        <v>1381</v>
      </c>
      <c r="J288" s="385" t="s">
        <v>1381</v>
      </c>
      <c r="K288" s="385" t="s">
        <v>1381</v>
      </c>
      <c r="L288" s="385" t="s">
        <v>1381</v>
      </c>
      <c r="M288" s="385"/>
      <c r="N288" s="385"/>
      <c r="O288" s="385" t="s">
        <v>1381</v>
      </c>
      <c r="P288" s="370"/>
    </row>
    <row r="289" spans="1:17" s="2" customFormat="1" ht="12">
      <c r="A289" s="1536">
        <f t="shared" si="6"/>
        <v>289</v>
      </c>
      <c r="D289" s="3"/>
      <c r="E289" s="536" t="s">
        <v>771</v>
      </c>
      <c r="F289" s="536"/>
      <c r="G289" s="387" t="s">
        <v>1381</v>
      </c>
      <c r="H289" s="387" t="s">
        <v>1381</v>
      </c>
      <c r="I289" s="387" t="s">
        <v>1381</v>
      </c>
      <c r="J289" s="387" t="s">
        <v>1381</v>
      </c>
      <c r="K289" s="387" t="s">
        <v>1381</v>
      </c>
      <c r="L289" s="387" t="s">
        <v>1381</v>
      </c>
      <c r="M289" s="387"/>
      <c r="N289" s="387"/>
      <c r="O289" s="387" t="s">
        <v>1381</v>
      </c>
      <c r="P289" s="370"/>
    </row>
    <row r="290" spans="1:17" s="2" customFormat="1" ht="12">
      <c r="A290" s="1536">
        <f t="shared" si="6"/>
        <v>290</v>
      </c>
      <c r="D290" s="3"/>
      <c r="E290" s="508"/>
      <c r="F290" s="508"/>
      <c r="G290" s="291"/>
      <c r="H290" s="291"/>
      <c r="I290" s="291"/>
      <c r="J290" s="291"/>
      <c r="K290" s="291"/>
      <c r="L290" s="291"/>
      <c r="M290" s="291"/>
      <c r="N290" s="291"/>
      <c r="O290" s="291"/>
      <c r="P290" s="370"/>
    </row>
    <row r="291" spans="1:17" s="2" customFormat="1" ht="12">
      <c r="A291" s="1536">
        <f t="shared" si="6"/>
        <v>291</v>
      </c>
      <c r="D291" s="3"/>
      <c r="E291" s="919" t="s">
        <v>772</v>
      </c>
      <c r="F291" s="508"/>
      <c r="G291" s="389">
        <f t="shared" ref="G291:M291" si="7">IF(SUM(G245:G256)+SUM(G263:G267)+SUM(G271:G275)+SUM(G282:G289)=0,"- ",SUM(G245:G256)+SUM(G263:G267)+SUM(G271:G275)+SUM(G282:G289))</f>
        <v>1828057</v>
      </c>
      <c r="H291" s="389">
        <f t="shared" si="7"/>
        <v>2237670</v>
      </c>
      <c r="I291" s="389">
        <f t="shared" si="7"/>
        <v>1740582</v>
      </c>
      <c r="J291" s="389">
        <f t="shared" si="7"/>
        <v>1134276</v>
      </c>
      <c r="K291" s="389">
        <f t="shared" si="7"/>
        <v>1534787</v>
      </c>
      <c r="L291" s="389">
        <f t="shared" si="7"/>
        <v>4183554</v>
      </c>
      <c r="M291" s="389">
        <f t="shared" si="7"/>
        <v>948839</v>
      </c>
      <c r="N291" s="389" t="str">
        <f>IF(SUM(N253:N256)+SUM(N263:N267)+SUM(N271:N275)+SUM(N282:N289)=0,"- ",SUM(N253:N256)+SUM(N263:N267)+SUM(N271:N275)+SUM(N282:N289))</f>
        <v xml:space="preserve">- </v>
      </c>
      <c r="O291" s="389">
        <f>IF(SUM(O245:O256)+SUM(O263:O267)+SUM(O271:O275)+SUM(O282:O289)=0,"- ",SUM(O245:O256)+SUM(O263:O267)+SUM(O271:O275)+SUM(O282:O289))</f>
        <v>13607765</v>
      </c>
      <c r="P291" s="370"/>
    </row>
    <row r="292" spans="1:17" s="2" customFormat="1" ht="12">
      <c r="A292" s="1536">
        <f t="shared" si="6"/>
        <v>292</v>
      </c>
      <c r="D292" s="3"/>
      <c r="E292" s="919" t="s">
        <v>773</v>
      </c>
      <c r="F292" s="508"/>
      <c r="G292" s="290">
        <v>1828057</v>
      </c>
      <c r="H292" s="290">
        <v>2245013</v>
      </c>
      <c r="I292" s="290">
        <v>1741806</v>
      </c>
      <c r="J292" s="290">
        <v>1134277</v>
      </c>
      <c r="K292" s="290">
        <v>1534788</v>
      </c>
      <c r="L292" s="290">
        <v>4183555</v>
      </c>
      <c r="M292" s="387"/>
      <c r="N292" s="387"/>
      <c r="O292" s="387"/>
    </row>
    <row r="293" spans="1:17" s="2" customFormat="1" ht="12">
      <c r="A293" s="1536">
        <f t="shared" si="6"/>
        <v>293</v>
      </c>
      <c r="D293" s="1081"/>
      <c r="E293" s="508"/>
      <c r="F293" s="508"/>
      <c r="G293" s="45"/>
      <c r="H293" s="45"/>
      <c r="I293" s="45"/>
      <c r="J293" s="45"/>
      <c r="K293" s="45"/>
      <c r="L293" s="45"/>
    </row>
    <row r="294" spans="1:17" ht="14.25">
      <c r="A294" s="1536">
        <f t="shared" si="6"/>
        <v>294</v>
      </c>
      <c r="B294" s="5"/>
      <c r="C294" s="5"/>
      <c r="E294" s="887" t="s">
        <v>774</v>
      </c>
      <c r="F294" s="493"/>
      <c r="O294" s="899" t="s">
        <v>270</v>
      </c>
    </row>
    <row r="295" spans="1:17" ht="17.25">
      <c r="A295" s="1536">
        <f t="shared" si="6"/>
        <v>295</v>
      </c>
      <c r="B295" s="5"/>
      <c r="C295" s="5"/>
      <c r="E295" s="910" t="s">
        <v>775</v>
      </c>
      <c r="F295" s="493"/>
      <c r="O295" s="3"/>
      <c r="P295" s="3"/>
      <c r="Q295" s="198"/>
    </row>
    <row r="296" spans="1:17" s="2" customFormat="1" ht="12" customHeight="1">
      <c r="A296" s="1536">
        <f t="shared" si="6"/>
        <v>296</v>
      </c>
      <c r="D296" s="3"/>
      <c r="E296" s="508"/>
      <c r="F296" s="508"/>
      <c r="G296" s="1592" t="s">
        <v>789</v>
      </c>
      <c r="H296" s="1592" t="s">
        <v>790</v>
      </c>
      <c r="I296" s="1592" t="s">
        <v>791</v>
      </c>
      <c r="J296" s="1592" t="s">
        <v>792</v>
      </c>
      <c r="K296" s="1592" t="s">
        <v>793</v>
      </c>
      <c r="L296" s="1592" t="s">
        <v>794</v>
      </c>
      <c r="M296" s="508"/>
      <c r="N296" s="1592" t="s">
        <v>795</v>
      </c>
      <c r="O296" s="1592" t="s">
        <v>327</v>
      </c>
    </row>
    <row r="297" spans="1:17" s="2" customFormat="1" ht="12">
      <c r="A297" s="1536">
        <f t="shared" si="6"/>
        <v>297</v>
      </c>
      <c r="D297" s="3"/>
      <c r="E297" s="508"/>
      <c r="F297" s="508"/>
      <c r="G297" s="1593"/>
      <c r="H297" s="1593"/>
      <c r="I297" s="1593"/>
      <c r="J297" s="1593"/>
      <c r="K297" s="1593"/>
      <c r="L297" s="1593"/>
      <c r="M297" s="508"/>
      <c r="N297" s="1593"/>
      <c r="O297" s="1593"/>
    </row>
    <row r="298" spans="1:17" s="2" customFormat="1" ht="12">
      <c r="A298" s="1536">
        <f t="shared" si="6"/>
        <v>298</v>
      </c>
      <c r="D298" s="3"/>
      <c r="E298" s="639" t="s">
        <v>249</v>
      </c>
      <c r="F298" s="505"/>
      <c r="G298" s="345">
        <v>13994598</v>
      </c>
      <c r="H298" s="345">
        <v>707542</v>
      </c>
      <c r="I298" s="345">
        <v>54637</v>
      </c>
      <c r="J298" s="345">
        <v>4130</v>
      </c>
      <c r="K298" s="345">
        <v>10293</v>
      </c>
      <c r="L298" s="390" t="s">
        <v>1381</v>
      </c>
      <c r="M298" s="44"/>
      <c r="N298" s="390" t="s">
        <v>1381</v>
      </c>
      <c r="O298" s="345">
        <f>SUM(G298:N298)</f>
        <v>14771200</v>
      </c>
      <c r="P298" s="370"/>
    </row>
    <row r="299" spans="1:17" s="2" customFormat="1" ht="12">
      <c r="A299" s="1536">
        <f t="shared" si="6"/>
        <v>299</v>
      </c>
      <c r="D299" s="3"/>
      <c r="E299" s="890" t="s">
        <v>776</v>
      </c>
      <c r="F299" s="508"/>
      <c r="G299" s="341" t="s">
        <v>1381</v>
      </c>
      <c r="H299" s="391"/>
      <c r="I299" s="391"/>
      <c r="J299" s="391"/>
      <c r="K299" s="391"/>
      <c r="L299" s="391"/>
      <c r="M299" s="44"/>
      <c r="N299" s="391"/>
      <c r="O299" s="391" t="str">
        <f>$G$218</f>
        <v xml:space="preserve">- </v>
      </c>
      <c r="P299" s="370"/>
    </row>
    <row r="300" spans="1:17" s="2" customFormat="1" ht="12">
      <c r="A300" s="1536">
        <f t="shared" si="6"/>
        <v>300</v>
      </c>
      <c r="D300" s="3"/>
      <c r="E300" s="535" t="s">
        <v>507</v>
      </c>
      <c r="F300" s="508"/>
      <c r="G300" s="391"/>
      <c r="H300" s="391"/>
      <c r="I300" s="391"/>
      <c r="J300" s="391"/>
      <c r="K300" s="391"/>
      <c r="L300" s="391"/>
      <c r="M300" s="44"/>
      <c r="N300" s="391"/>
      <c r="O300" s="341">
        <v>14771200</v>
      </c>
      <c r="P300" s="370"/>
    </row>
    <row r="301" spans="1:17" s="2" customFormat="1" ht="12">
      <c r="A301" s="1536">
        <f t="shared" si="6"/>
        <v>301</v>
      </c>
      <c r="D301" s="3"/>
      <c r="E301" s="535" t="s">
        <v>252</v>
      </c>
      <c r="F301" s="508"/>
      <c r="G301" s="392">
        <v>552959</v>
      </c>
      <c r="H301" s="392" t="s">
        <v>1381</v>
      </c>
      <c r="I301" s="392" t="s">
        <v>1381</v>
      </c>
      <c r="J301" s="392" t="s">
        <v>1381</v>
      </c>
      <c r="K301" s="392" t="s">
        <v>1381</v>
      </c>
      <c r="L301" s="392" t="s">
        <v>1381</v>
      </c>
      <c r="M301" s="377"/>
      <c r="N301" s="392"/>
      <c r="O301" s="341">
        <v>552959</v>
      </c>
      <c r="P301" s="370"/>
    </row>
    <row r="302" spans="1:17" s="2" customFormat="1" ht="12">
      <c r="A302" s="1536">
        <f t="shared" si="6"/>
        <v>302</v>
      </c>
      <c r="D302" s="3"/>
      <c r="E302" s="535" t="s">
        <v>777</v>
      </c>
      <c r="F302" s="508"/>
      <c r="G302" s="392" t="s">
        <v>1381</v>
      </c>
      <c r="H302" s="391" t="s">
        <v>1381</v>
      </c>
      <c r="I302" s="391" t="s">
        <v>1381</v>
      </c>
      <c r="J302" s="391" t="s">
        <v>1381</v>
      </c>
      <c r="K302" s="391" t="s">
        <v>1381</v>
      </c>
      <c r="L302" s="391" t="s">
        <v>1381</v>
      </c>
      <c r="M302" s="44"/>
      <c r="N302" s="391"/>
      <c r="O302" s="391" t="s">
        <v>1381</v>
      </c>
      <c r="P302" s="370"/>
    </row>
    <row r="303" spans="1:17" s="2" customFormat="1" ht="12">
      <c r="A303" s="1536">
        <f t="shared" si="6"/>
        <v>303</v>
      </c>
      <c r="D303" s="3"/>
      <c r="E303" s="535" t="s">
        <v>188</v>
      </c>
      <c r="F303" s="508"/>
      <c r="G303" s="392" t="s">
        <v>1381</v>
      </c>
      <c r="H303" s="391" t="s">
        <v>1381</v>
      </c>
      <c r="I303" s="391" t="s">
        <v>1381</v>
      </c>
      <c r="J303" s="391" t="s">
        <v>1381</v>
      </c>
      <c r="K303" s="391" t="s">
        <v>1381</v>
      </c>
      <c r="L303" s="391" t="s">
        <v>1381</v>
      </c>
      <c r="M303" s="44"/>
      <c r="N303" s="391"/>
      <c r="O303" s="391" t="s">
        <v>1381</v>
      </c>
      <c r="P303" s="370"/>
    </row>
    <row r="304" spans="1:17" s="2" customFormat="1" ht="12">
      <c r="A304" s="1536">
        <f t="shared" si="6"/>
        <v>304</v>
      </c>
      <c r="D304" s="3"/>
      <c r="E304" s="535" t="s">
        <v>778</v>
      </c>
      <c r="F304" s="508"/>
      <c r="G304" s="392" t="s">
        <v>1381</v>
      </c>
      <c r="H304" s="391" t="s">
        <v>1381</v>
      </c>
      <c r="I304" s="391" t="s">
        <v>1381</v>
      </c>
      <c r="J304" s="391" t="s">
        <v>1381</v>
      </c>
      <c r="K304" s="391" t="s">
        <v>1381</v>
      </c>
      <c r="L304" s="391" t="s">
        <v>1381</v>
      </c>
      <c r="M304" s="44"/>
      <c r="N304" s="391"/>
      <c r="O304" s="391" t="s">
        <v>1381</v>
      </c>
      <c r="P304" s="370"/>
    </row>
    <row r="305" spans="1:16" s="2" customFormat="1" ht="12">
      <c r="A305" s="1536">
        <f t="shared" si="6"/>
        <v>305</v>
      </c>
      <c r="D305" s="3"/>
      <c r="E305" s="535" t="s">
        <v>779</v>
      </c>
      <c r="F305" s="508"/>
      <c r="G305" s="392" t="s">
        <v>1381</v>
      </c>
      <c r="H305" s="391"/>
      <c r="I305" s="391"/>
      <c r="J305" s="391"/>
      <c r="K305" s="391"/>
      <c r="L305" s="391"/>
      <c r="M305" s="44"/>
      <c r="N305" s="391"/>
      <c r="O305" s="391" t="str">
        <f>$G$224</f>
        <v xml:space="preserve">- </v>
      </c>
      <c r="P305" s="370"/>
    </row>
    <row r="306" spans="1:16" s="2" customFormat="1" ht="12">
      <c r="A306" s="1536">
        <f t="shared" si="6"/>
        <v>306</v>
      </c>
      <c r="D306" s="3"/>
      <c r="E306" s="535" t="s">
        <v>780</v>
      </c>
      <c r="F306" s="508"/>
      <c r="G306" s="392" t="s">
        <v>1381</v>
      </c>
      <c r="H306" s="391" t="s">
        <v>1381</v>
      </c>
      <c r="I306" s="391" t="s">
        <v>1381</v>
      </c>
      <c r="J306" s="391" t="s">
        <v>1381</v>
      </c>
      <c r="K306" s="391" t="s">
        <v>1381</v>
      </c>
      <c r="L306" s="391" t="s">
        <v>1381</v>
      </c>
      <c r="M306" s="44"/>
      <c r="N306" s="391"/>
      <c r="O306" s="391" t="s">
        <v>1381</v>
      </c>
      <c r="P306" s="370"/>
    </row>
    <row r="307" spans="1:16" s="2" customFormat="1" ht="12">
      <c r="A307" s="1536">
        <f t="shared" si="6"/>
        <v>307</v>
      </c>
      <c r="D307" s="3"/>
      <c r="E307" s="535" t="s">
        <v>781</v>
      </c>
      <c r="F307" s="508"/>
      <c r="G307" s="392" t="s">
        <v>1381</v>
      </c>
      <c r="H307" s="391"/>
      <c r="I307" s="391"/>
      <c r="J307" s="391"/>
      <c r="K307" s="391"/>
      <c r="L307" s="391"/>
      <c r="M307" s="44"/>
      <c r="N307" s="391"/>
      <c r="O307" s="391" t="str">
        <f>$G$226</f>
        <v xml:space="preserve">- </v>
      </c>
      <c r="P307" s="370"/>
    </row>
    <row r="308" spans="1:16" s="2" customFormat="1" ht="12">
      <c r="A308" s="1536">
        <f t="shared" si="6"/>
        <v>308</v>
      </c>
      <c r="D308" s="3"/>
      <c r="E308" s="535" t="s">
        <v>782</v>
      </c>
      <c r="F308" s="508"/>
      <c r="G308" s="392" t="s">
        <v>1381</v>
      </c>
      <c r="H308" s="391" t="s">
        <v>1381</v>
      </c>
      <c r="I308" s="391" t="s">
        <v>1381</v>
      </c>
      <c r="J308" s="391" t="s">
        <v>1381</v>
      </c>
      <c r="K308" s="391" t="s">
        <v>1381</v>
      </c>
      <c r="L308" s="391" t="s">
        <v>1381</v>
      </c>
      <c r="M308" s="44"/>
      <c r="N308" s="391" t="s">
        <v>1381</v>
      </c>
      <c r="O308" s="391" t="s">
        <v>1381</v>
      </c>
      <c r="P308" s="370"/>
    </row>
    <row r="309" spans="1:16" s="2" customFormat="1" ht="12">
      <c r="A309" s="1536">
        <f t="shared" si="6"/>
        <v>309</v>
      </c>
      <c r="D309" s="3"/>
      <c r="E309" s="535" t="s">
        <v>767</v>
      </c>
      <c r="F309" s="508"/>
      <c r="G309" s="391" t="s">
        <v>1381</v>
      </c>
      <c r="H309" s="391"/>
      <c r="I309" s="391"/>
      <c r="J309" s="391"/>
      <c r="K309" s="391"/>
      <c r="L309" s="391"/>
      <c r="M309" s="44"/>
      <c r="N309" s="391"/>
      <c r="O309" s="391" t="str">
        <f>$G$228</f>
        <v xml:space="preserve">- </v>
      </c>
      <c r="P309" s="370"/>
    </row>
    <row r="310" spans="1:16" s="2" customFormat="1" ht="12">
      <c r="A310" s="1536">
        <f t="shared" si="6"/>
        <v>310</v>
      </c>
      <c r="D310" s="3"/>
      <c r="E310" s="535" t="s">
        <v>570</v>
      </c>
      <c r="F310" s="508"/>
      <c r="G310" s="391" t="s">
        <v>1381</v>
      </c>
      <c r="H310" s="391"/>
      <c r="I310" s="391"/>
      <c r="J310" s="391"/>
      <c r="K310" s="391"/>
      <c r="L310" s="391"/>
      <c r="M310" s="44"/>
      <c r="N310" s="391"/>
      <c r="O310" s="391" t="str">
        <f>$G$229</f>
        <v xml:space="preserve">- </v>
      </c>
      <c r="P310" s="370"/>
    </row>
    <row r="311" spans="1:16" s="2" customFormat="1" ht="12">
      <c r="A311" s="1536">
        <f t="shared" si="6"/>
        <v>311</v>
      </c>
      <c r="D311" s="3"/>
      <c r="E311" s="535" t="s">
        <v>759</v>
      </c>
      <c r="F311" s="508"/>
      <c r="G311" s="392" t="s">
        <v>1381</v>
      </c>
      <c r="H311" s="391" t="s">
        <v>1381</v>
      </c>
      <c r="I311" s="391" t="s">
        <v>1381</v>
      </c>
      <c r="J311" s="391" t="s">
        <v>1381</v>
      </c>
      <c r="K311" s="391" t="s">
        <v>1381</v>
      </c>
      <c r="L311" s="391" t="s">
        <v>1381</v>
      </c>
      <c r="M311" s="44"/>
      <c r="N311" s="391" t="s">
        <v>1381</v>
      </c>
      <c r="O311" s="391" t="s">
        <v>1381</v>
      </c>
      <c r="P311" s="370"/>
    </row>
    <row r="312" spans="1:16" s="2" customFormat="1" ht="12">
      <c r="A312" s="1536">
        <f t="shared" si="6"/>
        <v>312</v>
      </c>
      <c r="D312" s="3"/>
      <c r="E312" s="535" t="s">
        <v>783</v>
      </c>
      <c r="F312" s="508"/>
      <c r="G312" s="391" t="s">
        <v>1381</v>
      </c>
      <c r="H312" s="391"/>
      <c r="I312" s="391"/>
      <c r="J312" s="391"/>
      <c r="K312" s="391"/>
      <c r="L312" s="391"/>
      <c r="M312" s="44"/>
      <c r="N312" s="391"/>
      <c r="O312" s="391" t="str">
        <f>$G$231</f>
        <v xml:space="preserve">- </v>
      </c>
      <c r="P312" s="370"/>
    </row>
    <row r="313" spans="1:16" s="2" customFormat="1" ht="12">
      <c r="A313" s="1536">
        <f t="shared" si="6"/>
        <v>313</v>
      </c>
      <c r="D313" s="3"/>
      <c r="E313" s="535" t="s">
        <v>784</v>
      </c>
      <c r="F313" s="508"/>
      <c r="G313" s="392" t="s">
        <v>1381</v>
      </c>
      <c r="H313" s="391" t="s">
        <v>1381</v>
      </c>
      <c r="I313" s="391" t="s">
        <v>1381</v>
      </c>
      <c r="J313" s="391" t="s">
        <v>1381</v>
      </c>
      <c r="K313" s="391" t="s">
        <v>1381</v>
      </c>
      <c r="L313" s="391" t="s">
        <v>1381</v>
      </c>
      <c r="M313" s="44"/>
      <c r="N313" s="391"/>
      <c r="O313" s="391" t="s">
        <v>1381</v>
      </c>
      <c r="P313" s="370"/>
    </row>
    <row r="314" spans="1:16" s="2" customFormat="1" ht="12">
      <c r="A314" s="1536">
        <f t="shared" si="6"/>
        <v>314</v>
      </c>
      <c r="D314" s="3"/>
      <c r="E314" s="536" t="s">
        <v>785</v>
      </c>
      <c r="F314" s="510"/>
      <c r="G314" s="393" t="s">
        <v>1381</v>
      </c>
      <c r="H314" s="394" t="s">
        <v>1381</v>
      </c>
      <c r="I314" s="394" t="s">
        <v>1381</v>
      </c>
      <c r="J314" s="394" t="s">
        <v>1381</v>
      </c>
      <c r="K314" s="394" t="s">
        <v>1381</v>
      </c>
      <c r="L314" s="394" t="s">
        <v>1381</v>
      </c>
      <c r="M314" s="44"/>
      <c r="N314" s="394"/>
      <c r="O314" s="394" t="s">
        <v>1381</v>
      </c>
      <c r="P314" s="370"/>
    </row>
    <row r="315" spans="1:16" s="2" customFormat="1" ht="12">
      <c r="A315" s="1536">
        <f t="shared" si="6"/>
        <v>315</v>
      </c>
      <c r="D315" s="3"/>
      <c r="E315" s="508"/>
      <c r="F315" s="508"/>
      <c r="G315" s="44"/>
      <c r="H315" s="44"/>
      <c r="I315" s="44"/>
      <c r="J315" s="44"/>
      <c r="K315" s="44"/>
      <c r="L315" s="44"/>
      <c r="M315" s="44"/>
      <c r="N315" s="44"/>
      <c r="O315" s="44"/>
      <c r="P315" s="370"/>
    </row>
    <row r="316" spans="1:16" s="2" customFormat="1" ht="12">
      <c r="A316" s="1536">
        <f t="shared" si="6"/>
        <v>316</v>
      </c>
      <c r="D316" s="3"/>
      <c r="E316" s="923" t="s">
        <v>786</v>
      </c>
      <c r="F316" s="508"/>
      <c r="G316" s="395">
        <f t="shared" ref="G316:L316" si="8">IF(SUM(G298:G314)=0,"- ",SUM(G298:G314))</f>
        <v>14547557</v>
      </c>
      <c r="H316" s="395">
        <f t="shared" si="8"/>
        <v>707542</v>
      </c>
      <c r="I316" s="395">
        <f t="shared" si="8"/>
        <v>54637</v>
      </c>
      <c r="J316" s="395">
        <f t="shared" si="8"/>
        <v>4130</v>
      </c>
      <c r="K316" s="395">
        <f t="shared" si="8"/>
        <v>10293</v>
      </c>
      <c r="L316" s="395" t="str">
        <f t="shared" si="8"/>
        <v xml:space="preserve">- </v>
      </c>
      <c r="M316" s="396"/>
      <c r="N316" s="395" t="str">
        <f>IF(SUM(N298:N314)=0,"- ",SUM(N298:N314))</f>
        <v xml:space="preserve">- </v>
      </c>
      <c r="O316" s="395">
        <f>IF(SUM(O300:O314)=0,"- ",SUM(O300:O314))</f>
        <v>15324159</v>
      </c>
      <c r="P316" s="370"/>
    </row>
    <row r="317" spans="1:16" s="2" customFormat="1" ht="12">
      <c r="A317" s="1536">
        <f t="shared" si="6"/>
        <v>317</v>
      </c>
      <c r="D317" s="3"/>
      <c r="E317" s="923" t="s">
        <v>787</v>
      </c>
      <c r="F317" s="508"/>
      <c r="G317" s="290">
        <v>14547557</v>
      </c>
      <c r="H317" s="290">
        <v>707542</v>
      </c>
      <c r="I317" s="290">
        <v>54637</v>
      </c>
      <c r="J317" s="290">
        <v>4130</v>
      </c>
      <c r="K317" s="290">
        <v>10293</v>
      </c>
      <c r="L317" s="290" t="s">
        <v>1381</v>
      </c>
      <c r="M317" s="291"/>
      <c r="N317" s="291"/>
      <c r="O317" s="291"/>
      <c r="P317" s="370"/>
    </row>
    <row r="318" spans="1:16">
      <c r="A318" s="1536">
        <f t="shared" si="6"/>
        <v>318</v>
      </c>
      <c r="B318" s="5"/>
      <c r="C318" s="5"/>
    </row>
    <row r="319" spans="1:16" ht="18.75">
      <c r="A319" s="1536">
        <f t="shared" si="6"/>
        <v>319</v>
      </c>
      <c r="B319" s="5"/>
      <c r="C319" s="5"/>
      <c r="D319" s="552">
        <f>D155+1</f>
        <v>7</v>
      </c>
      <c r="E319" s="886" t="s">
        <v>799</v>
      </c>
      <c r="H319" s="5" t="s">
        <v>79</v>
      </c>
    </row>
    <row r="320" spans="1:16">
      <c r="A320" s="1536">
        <f t="shared" si="6"/>
        <v>320</v>
      </c>
    </row>
    <row r="321" spans="1:10">
      <c r="A321" s="1536">
        <f t="shared" si="6"/>
        <v>321</v>
      </c>
      <c r="B321" s="5"/>
      <c r="C321" s="5"/>
      <c r="E321" s="1590" t="s">
        <v>739</v>
      </c>
      <c r="F321" s="1591"/>
      <c r="G321" s="924">
        <v>202103</v>
      </c>
    </row>
    <row r="322" spans="1:10">
      <c r="A322" s="1536">
        <f t="shared" si="6"/>
        <v>322</v>
      </c>
      <c r="B322" s="5"/>
      <c r="C322" s="5"/>
      <c r="E322" s="1590"/>
      <c r="F322" s="1591"/>
      <c r="G322" s="925" t="s">
        <v>1415</v>
      </c>
    </row>
    <row r="323" spans="1:10">
      <c r="A323" s="1536">
        <f t="shared" si="6"/>
        <v>323</v>
      </c>
      <c r="B323" s="5"/>
      <c r="C323" s="5"/>
      <c r="J323" s="903" t="s">
        <v>52</v>
      </c>
    </row>
    <row r="324" spans="1:10">
      <c r="A324" s="1536">
        <f t="shared" ref="A324:A387" si="9">A323+1</f>
        <v>324</v>
      </c>
      <c r="B324" s="5"/>
      <c r="C324" s="5"/>
      <c r="E324" s="432"/>
      <c r="F324" s="432"/>
      <c r="G324" s="432"/>
      <c r="H324" s="1064" t="s">
        <v>800</v>
      </c>
      <c r="I324" s="1064" t="s">
        <v>801</v>
      </c>
      <c r="J324" s="1064" t="s">
        <v>802</v>
      </c>
    </row>
    <row r="325" spans="1:10">
      <c r="A325" s="1536">
        <f t="shared" si="9"/>
        <v>325</v>
      </c>
      <c r="B325" s="5"/>
      <c r="C325" s="5"/>
      <c r="E325" s="418"/>
      <c r="F325" s="418"/>
      <c r="G325" s="418"/>
      <c r="H325" s="1092" t="s">
        <v>803</v>
      </c>
      <c r="I325" s="1092"/>
      <c r="J325" s="1092"/>
    </row>
    <row r="326" spans="1:10">
      <c r="A326" s="1536">
        <f t="shared" si="9"/>
        <v>326</v>
      </c>
      <c r="B326" s="5"/>
      <c r="C326" s="5"/>
      <c r="H326" s="1237" t="s">
        <v>79</v>
      </c>
    </row>
    <row r="327" spans="1:10" s="2" customFormat="1">
      <c r="A327" s="1536">
        <f t="shared" si="9"/>
        <v>327</v>
      </c>
      <c r="B327" s="5"/>
      <c r="C327" s="5"/>
      <c r="D327" s="929" t="s">
        <v>79</v>
      </c>
      <c r="E327" s="574" t="s">
        <v>804</v>
      </c>
      <c r="F327" s="591"/>
      <c r="G327" s="64"/>
      <c r="H327" s="65" t="s">
        <v>79</v>
      </c>
      <c r="I327" s="65" t="s">
        <v>79</v>
      </c>
      <c r="J327" s="65" t="s">
        <v>79</v>
      </c>
    </row>
    <row r="328" spans="1:10" s="2" customFormat="1">
      <c r="A328" s="1536">
        <f t="shared" si="9"/>
        <v>328</v>
      </c>
      <c r="B328" s="5"/>
      <c r="C328" s="5"/>
      <c r="D328" s="929" t="s">
        <v>79</v>
      </c>
      <c r="E328" s="575" t="s">
        <v>805</v>
      </c>
      <c r="F328" s="566"/>
      <c r="G328" s="66"/>
      <c r="H328" s="67" t="s">
        <v>79</v>
      </c>
      <c r="I328" s="67" t="s">
        <v>79</v>
      </c>
      <c r="J328" s="67" t="s">
        <v>79</v>
      </c>
    </row>
    <row r="329" spans="1:10" s="2" customFormat="1">
      <c r="A329" s="1536">
        <f t="shared" si="9"/>
        <v>329</v>
      </c>
      <c r="B329" s="5"/>
      <c r="C329" s="5"/>
      <c r="D329" s="929" t="s">
        <v>79</v>
      </c>
      <c r="E329" s="575" t="s">
        <v>751</v>
      </c>
      <c r="F329" s="566"/>
      <c r="G329" s="66"/>
      <c r="H329" s="67" t="s">
        <v>79</v>
      </c>
      <c r="I329" s="67" t="s">
        <v>79</v>
      </c>
      <c r="J329" s="67" t="s">
        <v>79</v>
      </c>
    </row>
    <row r="330" spans="1:10" s="2" customFormat="1">
      <c r="A330" s="1536">
        <f t="shared" si="9"/>
        <v>330</v>
      </c>
      <c r="B330" s="5"/>
      <c r="C330" s="5"/>
      <c r="D330" s="929" t="s">
        <v>79</v>
      </c>
      <c r="E330" s="575" t="s">
        <v>752</v>
      </c>
      <c r="F330" s="566"/>
      <c r="G330" s="66"/>
      <c r="H330" s="67" t="s">
        <v>79</v>
      </c>
      <c r="I330" s="67" t="s">
        <v>79</v>
      </c>
      <c r="J330" s="67" t="s">
        <v>79</v>
      </c>
    </row>
    <row r="331" spans="1:10" s="2" customFormat="1">
      <c r="A331" s="1536">
        <f t="shared" si="9"/>
        <v>331</v>
      </c>
      <c r="B331" s="5"/>
      <c r="C331" s="5"/>
      <c r="D331" s="929" t="s">
        <v>79</v>
      </c>
      <c r="E331" s="575" t="s">
        <v>754</v>
      </c>
      <c r="F331" s="566"/>
      <c r="G331" s="66"/>
      <c r="H331" s="67" t="s">
        <v>79</v>
      </c>
      <c r="I331" s="67" t="s">
        <v>79</v>
      </c>
      <c r="J331" s="67" t="s">
        <v>79</v>
      </c>
    </row>
    <row r="332" spans="1:10" s="2" customFormat="1">
      <c r="A332" s="1536">
        <f t="shared" si="9"/>
        <v>332</v>
      </c>
      <c r="B332" s="5"/>
      <c r="C332" s="5"/>
      <c r="D332" s="929" t="s">
        <v>79</v>
      </c>
      <c r="E332" s="575" t="s">
        <v>806</v>
      </c>
      <c r="F332" s="566"/>
      <c r="G332" s="66"/>
      <c r="H332" s="67" t="s">
        <v>79</v>
      </c>
      <c r="I332" s="67"/>
      <c r="J332" s="67"/>
    </row>
    <row r="333" spans="1:10" s="2" customFormat="1">
      <c r="A333" s="1536">
        <f t="shared" si="9"/>
        <v>333</v>
      </c>
      <c r="B333" s="5"/>
      <c r="C333" s="5"/>
      <c r="D333" s="929" t="s">
        <v>79</v>
      </c>
      <c r="E333" s="576" t="s">
        <v>807</v>
      </c>
      <c r="F333" s="566"/>
      <c r="G333" s="66"/>
      <c r="H333" s="67" t="s">
        <v>79</v>
      </c>
      <c r="I333" s="67" t="s">
        <v>79</v>
      </c>
      <c r="J333" s="67" t="s">
        <v>79</v>
      </c>
    </row>
    <row r="334" spans="1:10" s="2" customFormat="1">
      <c r="A334" s="1536">
        <f t="shared" si="9"/>
        <v>334</v>
      </c>
      <c r="B334" s="5"/>
      <c r="C334" s="5"/>
      <c r="D334" s="929" t="s">
        <v>79</v>
      </c>
      <c r="E334" s="575" t="s">
        <v>755</v>
      </c>
      <c r="F334" s="566"/>
      <c r="G334" s="66"/>
      <c r="H334" s="67" t="s">
        <v>79</v>
      </c>
      <c r="I334" s="67" t="s">
        <v>79</v>
      </c>
      <c r="J334" s="67" t="s">
        <v>79</v>
      </c>
    </row>
    <row r="335" spans="1:10" s="2" customFormat="1">
      <c r="A335" s="1536">
        <f t="shared" si="9"/>
        <v>335</v>
      </c>
      <c r="B335" s="5"/>
      <c r="C335" s="5"/>
      <c r="D335" s="929" t="s">
        <v>79</v>
      </c>
      <c r="E335" s="576" t="s">
        <v>808</v>
      </c>
      <c r="F335" s="566"/>
      <c r="G335" s="66"/>
      <c r="H335" s="67" t="s">
        <v>79</v>
      </c>
      <c r="I335" s="67" t="s">
        <v>79</v>
      </c>
      <c r="J335" s="67" t="s">
        <v>79</v>
      </c>
    </row>
    <row r="336" spans="1:10" s="2" customFormat="1">
      <c r="A336" s="1536">
        <f t="shared" si="9"/>
        <v>336</v>
      </c>
      <c r="B336" s="5"/>
      <c r="C336" s="5"/>
      <c r="D336" s="929" t="s">
        <v>79</v>
      </c>
      <c r="E336" s="576" t="s">
        <v>809</v>
      </c>
      <c r="F336" s="566"/>
      <c r="G336" s="66"/>
      <c r="H336" s="67" t="s">
        <v>79</v>
      </c>
      <c r="I336" s="67" t="s">
        <v>79</v>
      </c>
      <c r="J336" s="67" t="s">
        <v>79</v>
      </c>
    </row>
    <row r="337" spans="1:10" s="2" customFormat="1">
      <c r="A337" s="1536">
        <f t="shared" si="9"/>
        <v>337</v>
      </c>
      <c r="B337" s="5"/>
      <c r="C337" s="5"/>
      <c r="D337" s="929" t="s">
        <v>79</v>
      </c>
      <c r="E337" s="575" t="s">
        <v>810</v>
      </c>
      <c r="F337" s="566"/>
      <c r="G337" s="66"/>
      <c r="H337" s="67" t="s">
        <v>79</v>
      </c>
      <c r="I337" s="67"/>
      <c r="J337" s="67"/>
    </row>
    <row r="338" spans="1:10" s="2" customFormat="1">
      <c r="A338" s="1536">
        <f t="shared" si="9"/>
        <v>338</v>
      </c>
      <c r="B338" s="5"/>
      <c r="C338" s="5"/>
      <c r="D338" s="929" t="s">
        <v>79</v>
      </c>
      <c r="E338" s="576" t="s">
        <v>807</v>
      </c>
      <c r="F338" s="566"/>
      <c r="G338" s="66"/>
      <c r="H338" s="67" t="s">
        <v>79</v>
      </c>
      <c r="I338" s="67" t="s">
        <v>79</v>
      </c>
      <c r="J338" s="67" t="s">
        <v>79</v>
      </c>
    </row>
    <row r="339" spans="1:10" s="2" customFormat="1">
      <c r="A339" s="1536">
        <f t="shared" si="9"/>
        <v>339</v>
      </c>
      <c r="B339" s="5"/>
      <c r="C339" s="5"/>
      <c r="D339" s="929" t="s">
        <v>79</v>
      </c>
      <c r="E339" s="576" t="s">
        <v>757</v>
      </c>
      <c r="F339" s="566"/>
      <c r="G339" s="66"/>
      <c r="H339" s="67" t="s">
        <v>79</v>
      </c>
      <c r="I339" s="67" t="s">
        <v>79</v>
      </c>
      <c r="J339" s="67" t="s">
        <v>79</v>
      </c>
    </row>
    <row r="340" spans="1:10" s="2" customFormat="1">
      <c r="A340" s="1536">
        <f t="shared" si="9"/>
        <v>340</v>
      </c>
      <c r="B340" s="5"/>
      <c r="C340" s="5"/>
      <c r="D340" s="929" t="s">
        <v>79</v>
      </c>
      <c r="E340" s="576" t="s">
        <v>566</v>
      </c>
      <c r="F340" s="566"/>
      <c r="G340" s="66"/>
      <c r="H340" s="67" t="s">
        <v>79</v>
      </c>
      <c r="I340" s="67" t="s">
        <v>79</v>
      </c>
      <c r="J340" s="67" t="s">
        <v>79</v>
      </c>
    </row>
    <row r="341" spans="1:10" s="2" customFormat="1">
      <c r="A341" s="1536">
        <f t="shared" si="9"/>
        <v>341</v>
      </c>
      <c r="B341" s="5"/>
      <c r="C341" s="5"/>
      <c r="D341" s="929" t="s">
        <v>79</v>
      </c>
      <c r="E341" s="576" t="s">
        <v>811</v>
      </c>
      <c r="F341" s="566"/>
      <c r="G341" s="66"/>
      <c r="H341" s="67" t="s">
        <v>79</v>
      </c>
      <c r="I341" s="67" t="s">
        <v>79</v>
      </c>
      <c r="J341" s="67" t="s">
        <v>79</v>
      </c>
    </row>
    <row r="342" spans="1:10" s="2" customFormat="1">
      <c r="A342" s="1536">
        <f t="shared" si="9"/>
        <v>342</v>
      </c>
      <c r="B342" s="5"/>
      <c r="C342" s="5"/>
      <c r="D342" s="929" t="s">
        <v>79</v>
      </c>
      <c r="E342" s="575" t="s">
        <v>812</v>
      </c>
      <c r="F342" s="566"/>
      <c r="G342" s="66"/>
      <c r="H342" s="67" t="s">
        <v>79</v>
      </c>
      <c r="I342" s="67"/>
      <c r="J342" s="67"/>
    </row>
    <row r="343" spans="1:10" s="2" customFormat="1">
      <c r="A343" s="1536">
        <f t="shared" si="9"/>
        <v>343</v>
      </c>
      <c r="B343" s="5"/>
      <c r="C343" s="5"/>
      <c r="D343" s="929" t="s">
        <v>79</v>
      </c>
      <c r="E343" s="576" t="s">
        <v>813</v>
      </c>
      <c r="F343" s="566"/>
      <c r="G343" s="66"/>
      <c r="H343" s="67" t="s">
        <v>79</v>
      </c>
      <c r="I343" s="67" t="s">
        <v>79</v>
      </c>
      <c r="J343" s="67"/>
    </row>
    <row r="344" spans="1:10" s="2" customFormat="1">
      <c r="A344" s="1536">
        <f t="shared" si="9"/>
        <v>344</v>
      </c>
      <c r="B344" s="5"/>
      <c r="C344" s="5"/>
      <c r="D344" s="929" t="s">
        <v>79</v>
      </c>
      <c r="E344" s="579" t="s">
        <v>814</v>
      </c>
      <c r="F344" s="566"/>
      <c r="G344" s="66"/>
      <c r="H344" s="67" t="s">
        <v>79</v>
      </c>
      <c r="I344" s="67" t="s">
        <v>79</v>
      </c>
      <c r="J344" s="67" t="s">
        <v>79</v>
      </c>
    </row>
    <row r="345" spans="1:10" s="2" customFormat="1">
      <c r="A345" s="1536">
        <f t="shared" si="9"/>
        <v>345</v>
      </c>
      <c r="B345" s="5"/>
      <c r="C345" s="5"/>
      <c r="D345" s="929" t="s">
        <v>79</v>
      </c>
      <c r="E345" s="575" t="s">
        <v>767</v>
      </c>
      <c r="F345" s="566"/>
      <c r="G345" s="66"/>
      <c r="H345" s="67" t="s">
        <v>79</v>
      </c>
      <c r="I345" s="67" t="s">
        <v>79</v>
      </c>
      <c r="J345" s="67" t="s">
        <v>79</v>
      </c>
    </row>
    <row r="346" spans="1:10" s="2" customFormat="1">
      <c r="A346" s="1536">
        <f t="shared" si="9"/>
        <v>346</v>
      </c>
      <c r="B346" s="5"/>
      <c r="C346" s="5"/>
      <c r="D346" s="929" t="s">
        <v>79</v>
      </c>
      <c r="E346" s="575" t="s">
        <v>815</v>
      </c>
      <c r="F346" s="566"/>
      <c r="G346" s="66"/>
      <c r="H346" s="67" t="s">
        <v>79</v>
      </c>
      <c r="I346" s="67" t="s">
        <v>79</v>
      </c>
      <c r="J346" s="67" t="s">
        <v>79</v>
      </c>
    </row>
    <row r="347" spans="1:10" s="2" customFormat="1">
      <c r="A347" s="1536">
        <f t="shared" si="9"/>
        <v>347</v>
      </c>
      <c r="B347" s="5"/>
      <c r="C347" s="5"/>
      <c r="D347" s="929" t="s">
        <v>79</v>
      </c>
      <c r="E347" s="575" t="s">
        <v>816</v>
      </c>
      <c r="F347" s="566"/>
      <c r="G347" s="66"/>
      <c r="H347" s="67" t="s">
        <v>79</v>
      </c>
      <c r="I347" s="67" t="s">
        <v>79</v>
      </c>
      <c r="J347" s="67"/>
    </row>
    <row r="348" spans="1:10" s="2" customFormat="1">
      <c r="A348" s="1536">
        <f t="shared" si="9"/>
        <v>348</v>
      </c>
      <c r="B348" s="5"/>
      <c r="C348" s="5"/>
      <c r="D348" s="929" t="s">
        <v>79</v>
      </c>
      <c r="E348" s="576" t="s">
        <v>817</v>
      </c>
      <c r="F348" s="566"/>
      <c r="G348" s="66"/>
      <c r="H348" s="67" t="s">
        <v>79</v>
      </c>
      <c r="I348" s="67"/>
      <c r="J348" s="67"/>
    </row>
    <row r="349" spans="1:10" s="2" customFormat="1">
      <c r="A349" s="1536">
        <f t="shared" si="9"/>
        <v>349</v>
      </c>
      <c r="B349" s="5"/>
      <c r="C349" s="5"/>
      <c r="D349" s="929" t="s">
        <v>79</v>
      </c>
      <c r="E349" s="579" t="s">
        <v>818</v>
      </c>
      <c r="F349" s="566"/>
      <c r="G349" s="66"/>
      <c r="H349" s="67" t="s">
        <v>79</v>
      </c>
      <c r="I349" s="67"/>
      <c r="J349" s="67"/>
    </row>
    <row r="350" spans="1:10" s="2" customFormat="1">
      <c r="A350" s="1536">
        <f t="shared" si="9"/>
        <v>350</v>
      </c>
      <c r="B350" s="5"/>
      <c r="C350" s="5"/>
      <c r="D350" s="929" t="s">
        <v>79</v>
      </c>
      <c r="E350" s="579" t="s">
        <v>819</v>
      </c>
      <c r="F350" s="566"/>
      <c r="G350" s="66"/>
      <c r="H350" s="67" t="s">
        <v>79</v>
      </c>
      <c r="I350" s="67"/>
      <c r="J350" s="67"/>
    </row>
    <row r="351" spans="1:10" s="2" customFormat="1">
      <c r="A351" s="1536">
        <f t="shared" si="9"/>
        <v>351</v>
      </c>
      <c r="B351" s="5"/>
      <c r="C351" s="5"/>
      <c r="D351" s="929" t="s">
        <v>79</v>
      </c>
      <c r="E351" s="579" t="s">
        <v>820</v>
      </c>
      <c r="F351" s="566"/>
      <c r="G351" s="66"/>
      <c r="H351" s="67" t="s">
        <v>79</v>
      </c>
      <c r="I351" s="67" t="s">
        <v>79</v>
      </c>
      <c r="J351" s="67" t="s">
        <v>79</v>
      </c>
    </row>
    <row r="352" spans="1:10" s="2" customFormat="1">
      <c r="A352" s="1536">
        <f t="shared" si="9"/>
        <v>352</v>
      </c>
      <c r="B352" s="5"/>
      <c r="C352" s="5"/>
      <c r="D352" s="929" t="s">
        <v>79</v>
      </c>
      <c r="E352" s="576" t="s">
        <v>816</v>
      </c>
      <c r="F352" s="566"/>
      <c r="G352" s="66"/>
      <c r="H352" s="67" t="s">
        <v>79</v>
      </c>
      <c r="I352" s="67" t="s">
        <v>79</v>
      </c>
      <c r="J352" s="67" t="s">
        <v>79</v>
      </c>
    </row>
    <row r="353" spans="1:10" s="2" customFormat="1">
      <c r="A353" s="1536">
        <f t="shared" si="9"/>
        <v>353</v>
      </c>
      <c r="B353" s="5"/>
      <c r="C353" s="5"/>
      <c r="D353" s="929" t="s">
        <v>79</v>
      </c>
      <c r="E353" s="593" t="s">
        <v>821</v>
      </c>
      <c r="F353" s="567"/>
      <c r="G353" s="68"/>
      <c r="H353" s="69" t="s">
        <v>79</v>
      </c>
      <c r="I353" s="69" t="s">
        <v>79</v>
      </c>
      <c r="J353" s="69" t="s">
        <v>79</v>
      </c>
    </row>
    <row r="354" spans="1:10" s="2" customFormat="1">
      <c r="A354" s="1536">
        <f t="shared" si="9"/>
        <v>354</v>
      </c>
      <c r="B354" s="5"/>
      <c r="C354" s="5"/>
      <c r="D354" s="929" t="s">
        <v>79</v>
      </c>
      <c r="E354" s="595" t="s">
        <v>822</v>
      </c>
      <c r="F354" s="697"/>
      <c r="G354" s="120"/>
      <c r="H354" s="206" t="s">
        <v>79</v>
      </c>
      <c r="I354" s="206" t="s">
        <v>79</v>
      </c>
      <c r="J354" s="206" t="s">
        <v>79</v>
      </c>
    </row>
    <row r="355" spans="1:10" s="2" customFormat="1">
      <c r="A355" s="1536">
        <f t="shared" si="9"/>
        <v>355</v>
      </c>
      <c r="B355" s="5"/>
      <c r="C355" s="5"/>
      <c r="D355" s="929" t="s">
        <v>79</v>
      </c>
      <c r="E355" s="574" t="s">
        <v>823</v>
      </c>
      <c r="F355" s="591"/>
      <c r="G355" s="64"/>
      <c r="H355" s="65" t="s">
        <v>79</v>
      </c>
      <c r="I355" s="65" t="s">
        <v>79</v>
      </c>
      <c r="J355" s="65" t="s">
        <v>79</v>
      </c>
    </row>
    <row r="356" spans="1:10" s="2" customFormat="1">
      <c r="A356" s="1536">
        <f t="shared" si="9"/>
        <v>356</v>
      </c>
      <c r="B356" s="5"/>
      <c r="C356" s="5"/>
      <c r="D356" s="929" t="s">
        <v>79</v>
      </c>
      <c r="E356" s="575" t="s">
        <v>824</v>
      </c>
      <c r="F356" s="566"/>
      <c r="G356" s="66"/>
      <c r="H356" s="67" t="s">
        <v>79</v>
      </c>
      <c r="I356" s="67" t="s">
        <v>79</v>
      </c>
      <c r="J356" s="67" t="s">
        <v>79</v>
      </c>
    </row>
    <row r="357" spans="1:10" s="2" customFormat="1">
      <c r="A357" s="1536">
        <f t="shared" si="9"/>
        <v>357</v>
      </c>
      <c r="B357" s="5"/>
      <c r="C357" s="5"/>
      <c r="D357" s="929" t="s">
        <v>79</v>
      </c>
      <c r="E357" s="575" t="s">
        <v>567</v>
      </c>
      <c r="F357" s="566"/>
      <c r="G357" s="66"/>
      <c r="H357" s="67" t="s">
        <v>79</v>
      </c>
      <c r="I357" s="67" t="s">
        <v>79</v>
      </c>
      <c r="J357" s="67" t="s">
        <v>79</v>
      </c>
    </row>
    <row r="358" spans="1:10" s="2" customFormat="1">
      <c r="A358" s="1536">
        <f t="shared" si="9"/>
        <v>358</v>
      </c>
      <c r="B358" s="5"/>
      <c r="C358" s="5"/>
      <c r="D358" s="929" t="s">
        <v>79</v>
      </c>
      <c r="E358" s="575" t="s">
        <v>825</v>
      </c>
      <c r="F358" s="566"/>
      <c r="G358" s="66"/>
      <c r="H358" s="67" t="s">
        <v>79</v>
      </c>
      <c r="I358" s="67" t="s">
        <v>79</v>
      </c>
      <c r="J358" s="67" t="s">
        <v>79</v>
      </c>
    </row>
    <row r="359" spans="1:10" s="2" customFormat="1">
      <c r="A359" s="1536">
        <f t="shared" si="9"/>
        <v>359</v>
      </c>
      <c r="B359" s="5"/>
      <c r="C359" s="5"/>
      <c r="D359" s="929" t="s">
        <v>79</v>
      </c>
      <c r="E359" s="575" t="s">
        <v>826</v>
      </c>
      <c r="F359" s="566"/>
      <c r="G359" s="66"/>
      <c r="H359" s="67" t="s">
        <v>79</v>
      </c>
      <c r="I359" s="67" t="s">
        <v>79</v>
      </c>
      <c r="J359" s="67" t="s">
        <v>79</v>
      </c>
    </row>
    <row r="360" spans="1:10" s="2" customFormat="1">
      <c r="A360" s="1536">
        <f t="shared" si="9"/>
        <v>360</v>
      </c>
      <c r="B360" s="5"/>
      <c r="C360" s="5"/>
      <c r="D360" s="929" t="s">
        <v>79</v>
      </c>
      <c r="E360" s="575" t="s">
        <v>781</v>
      </c>
      <c r="F360" s="566"/>
      <c r="G360" s="66"/>
      <c r="H360" s="67" t="s">
        <v>79</v>
      </c>
      <c r="I360" s="67" t="s">
        <v>79</v>
      </c>
      <c r="J360" s="67" t="s">
        <v>79</v>
      </c>
    </row>
    <row r="361" spans="1:10" s="2" customFormat="1">
      <c r="A361" s="1536">
        <f t="shared" si="9"/>
        <v>361</v>
      </c>
      <c r="B361" s="5"/>
      <c r="C361" s="5"/>
      <c r="D361" s="929" t="s">
        <v>79</v>
      </c>
      <c r="E361" s="575" t="s">
        <v>827</v>
      </c>
      <c r="F361" s="566"/>
      <c r="G361" s="66"/>
      <c r="H361" s="67" t="s">
        <v>79</v>
      </c>
      <c r="I361" s="67" t="s">
        <v>79</v>
      </c>
      <c r="J361" s="67" t="s">
        <v>79</v>
      </c>
    </row>
    <row r="362" spans="1:10" s="2" customFormat="1">
      <c r="A362" s="1536">
        <f t="shared" si="9"/>
        <v>362</v>
      </c>
      <c r="B362" s="5"/>
      <c r="C362" s="5"/>
      <c r="D362" s="929" t="s">
        <v>79</v>
      </c>
      <c r="E362" s="575" t="s">
        <v>828</v>
      </c>
      <c r="F362" s="566"/>
      <c r="G362" s="66"/>
      <c r="H362" s="67" t="s">
        <v>79</v>
      </c>
      <c r="I362" s="67"/>
      <c r="J362" s="67"/>
    </row>
    <row r="363" spans="1:10" s="2" customFormat="1">
      <c r="A363" s="1536">
        <f t="shared" si="9"/>
        <v>363</v>
      </c>
      <c r="B363" s="5"/>
      <c r="C363" s="5"/>
      <c r="D363" s="929" t="s">
        <v>79</v>
      </c>
      <c r="E363" s="576" t="s">
        <v>829</v>
      </c>
      <c r="F363" s="566"/>
      <c r="G363" s="66"/>
      <c r="H363" s="67" t="s">
        <v>79</v>
      </c>
      <c r="I363" s="67" t="s">
        <v>79</v>
      </c>
      <c r="J363" s="67" t="s">
        <v>79</v>
      </c>
    </row>
    <row r="364" spans="1:10" s="2" customFormat="1">
      <c r="A364" s="1536">
        <f t="shared" si="9"/>
        <v>364</v>
      </c>
      <c r="B364" s="5"/>
      <c r="C364" s="5"/>
      <c r="D364" s="929" t="s">
        <v>79</v>
      </c>
      <c r="E364" s="576" t="s">
        <v>807</v>
      </c>
      <c r="F364" s="566"/>
      <c r="G364" s="66"/>
      <c r="H364" s="67" t="s">
        <v>79</v>
      </c>
      <c r="I364" s="67" t="s">
        <v>79</v>
      </c>
      <c r="J364" s="67" t="s">
        <v>79</v>
      </c>
    </row>
    <row r="365" spans="1:10" s="2" customFormat="1">
      <c r="A365" s="1536">
        <f t="shared" si="9"/>
        <v>365</v>
      </c>
      <c r="B365" s="5"/>
      <c r="C365" s="5"/>
      <c r="D365" s="929" t="s">
        <v>79</v>
      </c>
      <c r="E365" s="575" t="s">
        <v>830</v>
      </c>
      <c r="F365" s="566"/>
      <c r="G365" s="66"/>
      <c r="H365" s="67" t="s">
        <v>79</v>
      </c>
      <c r="I365" s="67" t="s">
        <v>79</v>
      </c>
      <c r="J365" s="67" t="s">
        <v>79</v>
      </c>
    </row>
    <row r="366" spans="1:10" s="2" customFormat="1">
      <c r="A366" s="1536">
        <f t="shared" si="9"/>
        <v>366</v>
      </c>
      <c r="B366" s="5"/>
      <c r="C366" s="5"/>
      <c r="D366" s="929" t="s">
        <v>79</v>
      </c>
      <c r="E366" s="575" t="s">
        <v>767</v>
      </c>
      <c r="F366" s="566"/>
      <c r="G366" s="66"/>
      <c r="H366" s="67" t="s">
        <v>79</v>
      </c>
      <c r="I366" s="67" t="s">
        <v>79</v>
      </c>
      <c r="J366" s="67" t="s">
        <v>79</v>
      </c>
    </row>
    <row r="367" spans="1:10" s="2" customFormat="1">
      <c r="A367" s="1536">
        <f t="shared" si="9"/>
        <v>367</v>
      </c>
      <c r="B367" s="5"/>
      <c r="C367" s="5"/>
      <c r="D367" s="929" t="s">
        <v>79</v>
      </c>
      <c r="E367" s="575" t="s">
        <v>570</v>
      </c>
      <c r="F367" s="566"/>
      <c r="G367" s="66"/>
      <c r="H367" s="67" t="s">
        <v>79</v>
      </c>
      <c r="I367" s="67" t="s">
        <v>79</v>
      </c>
      <c r="J367" s="67" t="s">
        <v>79</v>
      </c>
    </row>
    <row r="368" spans="1:10" s="2" customFormat="1">
      <c r="A368" s="1536">
        <f t="shared" si="9"/>
        <v>368</v>
      </c>
      <c r="B368" s="5"/>
      <c r="C368" s="5"/>
      <c r="D368" s="929" t="s">
        <v>79</v>
      </c>
      <c r="E368" s="575" t="s">
        <v>571</v>
      </c>
      <c r="F368" s="566"/>
      <c r="G368" s="66"/>
      <c r="H368" s="67" t="s">
        <v>79</v>
      </c>
      <c r="I368" s="67" t="s">
        <v>79</v>
      </c>
      <c r="J368" s="67" t="s">
        <v>79</v>
      </c>
    </row>
    <row r="369" spans="1:13" s="2" customFormat="1">
      <c r="A369" s="1536">
        <f t="shared" si="9"/>
        <v>369</v>
      </c>
      <c r="B369" s="5"/>
      <c r="C369" s="5"/>
      <c r="D369" s="929" t="s">
        <v>79</v>
      </c>
      <c r="E369" s="575" t="s">
        <v>831</v>
      </c>
      <c r="F369" s="566"/>
      <c r="G369" s="66"/>
      <c r="H369" s="67" t="s">
        <v>79</v>
      </c>
      <c r="I369" s="67" t="s">
        <v>79</v>
      </c>
      <c r="J369" s="67" t="s">
        <v>79</v>
      </c>
    </row>
    <row r="370" spans="1:13" s="2" customFormat="1">
      <c r="A370" s="1536">
        <f t="shared" si="9"/>
        <v>370</v>
      </c>
      <c r="B370" s="5"/>
      <c r="C370" s="5"/>
      <c r="D370" s="929" t="s">
        <v>79</v>
      </c>
      <c r="E370" s="575" t="s">
        <v>832</v>
      </c>
      <c r="F370" s="566"/>
      <c r="G370" s="66"/>
      <c r="H370" s="67" t="s">
        <v>79</v>
      </c>
      <c r="I370" s="67" t="s">
        <v>79</v>
      </c>
      <c r="J370" s="67" t="s">
        <v>79</v>
      </c>
    </row>
    <row r="371" spans="1:13" s="2" customFormat="1">
      <c r="A371" s="1536">
        <f t="shared" si="9"/>
        <v>371</v>
      </c>
      <c r="B371" s="5"/>
      <c r="C371" s="5"/>
      <c r="D371" s="929" t="s">
        <v>79</v>
      </c>
      <c r="E371" s="575" t="s">
        <v>833</v>
      </c>
      <c r="F371" s="566"/>
      <c r="G371" s="66"/>
      <c r="H371" s="67" t="s">
        <v>79</v>
      </c>
      <c r="I371" s="67"/>
      <c r="J371" s="67"/>
    </row>
    <row r="372" spans="1:13" s="2" customFormat="1">
      <c r="A372" s="1536">
        <f t="shared" si="9"/>
        <v>372</v>
      </c>
      <c r="B372" s="5"/>
      <c r="C372" s="5"/>
      <c r="D372" s="929" t="s">
        <v>79</v>
      </c>
      <c r="E372" s="587" t="s">
        <v>834</v>
      </c>
      <c r="F372" s="566"/>
      <c r="G372" s="66"/>
      <c r="H372" s="67" t="s">
        <v>79</v>
      </c>
      <c r="I372" s="67" t="s">
        <v>79</v>
      </c>
      <c r="J372" s="67" t="s">
        <v>79</v>
      </c>
    </row>
    <row r="373" spans="1:13" s="2" customFormat="1">
      <c r="A373" s="1536">
        <f t="shared" si="9"/>
        <v>373</v>
      </c>
      <c r="B373" s="5"/>
      <c r="C373" s="5"/>
      <c r="D373" s="929" t="s">
        <v>79</v>
      </c>
      <c r="E373" s="598" t="s">
        <v>821</v>
      </c>
      <c r="F373" s="567"/>
      <c r="G373" s="68"/>
      <c r="H373" s="69" t="s">
        <v>79</v>
      </c>
      <c r="I373" s="69" t="s">
        <v>79</v>
      </c>
      <c r="J373" s="69" t="s">
        <v>79</v>
      </c>
    </row>
    <row r="374" spans="1:13" s="2" customFormat="1">
      <c r="A374" s="1536">
        <f t="shared" si="9"/>
        <v>374</v>
      </c>
      <c r="B374" s="5"/>
      <c r="C374" s="5"/>
      <c r="D374" s="929" t="s">
        <v>79</v>
      </c>
      <c r="E374" s="595" t="s">
        <v>835</v>
      </c>
      <c r="F374" s="697"/>
      <c r="G374" s="120"/>
      <c r="H374" s="206" t="s">
        <v>79</v>
      </c>
      <c r="I374" s="206" t="s">
        <v>79</v>
      </c>
      <c r="J374" s="206" t="s">
        <v>79</v>
      </c>
    </row>
    <row r="375" spans="1:13" s="2" customFormat="1">
      <c r="A375" s="1536">
        <f t="shared" si="9"/>
        <v>375</v>
      </c>
      <c r="B375" s="5"/>
      <c r="C375" s="5"/>
      <c r="D375" s="929" t="s">
        <v>79</v>
      </c>
      <c r="E375" s="574" t="s">
        <v>821</v>
      </c>
      <c r="F375" s="591"/>
      <c r="G375" s="64"/>
      <c r="H375" s="65" t="s">
        <v>79</v>
      </c>
      <c r="I375" s="65"/>
      <c r="J375" s="65"/>
    </row>
    <row r="376" spans="1:13" s="2" customFormat="1">
      <c r="A376" s="1536">
        <f t="shared" si="9"/>
        <v>376</v>
      </c>
      <c r="B376" s="5"/>
      <c r="C376" s="5"/>
      <c r="D376" s="929" t="s">
        <v>79</v>
      </c>
      <c r="E376" s="587" t="s">
        <v>836</v>
      </c>
      <c r="F376" s="566"/>
      <c r="G376" s="66"/>
      <c r="H376" s="67" t="s">
        <v>79</v>
      </c>
      <c r="I376" s="67" t="s">
        <v>79</v>
      </c>
      <c r="J376" s="67" t="s">
        <v>79</v>
      </c>
    </row>
    <row r="377" spans="1:13" s="2" customFormat="1">
      <c r="A377" s="1536">
        <f t="shared" si="9"/>
        <v>377</v>
      </c>
      <c r="B377" s="5"/>
      <c r="C377" s="5"/>
      <c r="D377" s="929" t="s">
        <v>79</v>
      </c>
      <c r="E377" s="608" t="s">
        <v>837</v>
      </c>
      <c r="F377" s="567"/>
      <c r="G377" s="68"/>
      <c r="H377" s="69" t="s">
        <v>79</v>
      </c>
      <c r="I377" s="69" t="s">
        <v>79</v>
      </c>
      <c r="J377" s="69" t="s">
        <v>79</v>
      </c>
    </row>
    <row r="378" spans="1:13" s="2" customFormat="1">
      <c r="A378" s="1536">
        <f t="shared" si="9"/>
        <v>378</v>
      </c>
      <c r="B378" s="5"/>
      <c r="C378" s="5"/>
      <c r="D378" s="929" t="s">
        <v>79</v>
      </c>
      <c r="E378" s="930" t="s">
        <v>838</v>
      </c>
      <c r="F378" s="697"/>
      <c r="G378" s="120"/>
      <c r="H378" s="206" t="s">
        <v>79</v>
      </c>
      <c r="I378" s="206" t="s">
        <v>79</v>
      </c>
      <c r="J378" s="206" t="s">
        <v>79</v>
      </c>
    </row>
    <row r="379" spans="1:13">
      <c r="A379" s="1536">
        <f t="shared" si="9"/>
        <v>379</v>
      </c>
      <c r="B379" s="5"/>
      <c r="C379" s="5"/>
    </row>
    <row r="380" spans="1:13" ht="13.5" customHeight="1">
      <c r="A380" s="1536">
        <f t="shared" si="9"/>
        <v>380</v>
      </c>
      <c r="B380" s="5"/>
      <c r="C380" s="5"/>
      <c r="E380" s="1590" t="s">
        <v>788</v>
      </c>
      <c r="F380" s="1591"/>
      <c r="G380" s="931">
        <v>202203</v>
      </c>
      <c r="H380" s="493"/>
      <c r="I380" s="493"/>
      <c r="J380" s="493"/>
      <c r="K380" s="493"/>
      <c r="L380" s="493"/>
      <c r="M380" s="493"/>
    </row>
    <row r="381" spans="1:13" ht="13.5" customHeight="1">
      <c r="A381" s="1536">
        <f t="shared" si="9"/>
        <v>381</v>
      </c>
      <c r="B381" s="5"/>
      <c r="C381" s="5"/>
      <c r="E381" s="1590"/>
      <c r="F381" s="1591"/>
      <c r="G381" s="932" t="s">
        <v>1412</v>
      </c>
      <c r="H381" s="493"/>
      <c r="I381" s="493"/>
      <c r="J381" s="493"/>
      <c r="K381" s="493"/>
      <c r="L381" s="493"/>
      <c r="M381" s="493"/>
    </row>
    <row r="382" spans="1:13">
      <c r="A382" s="1536">
        <f t="shared" si="9"/>
        <v>382</v>
      </c>
      <c r="B382" s="5"/>
      <c r="C382" s="5"/>
      <c r="E382" s="493"/>
      <c r="F382" s="493"/>
      <c r="G382" s="493"/>
      <c r="J382" s="903" t="s">
        <v>52</v>
      </c>
    </row>
    <row r="383" spans="1:13">
      <c r="A383" s="1536">
        <f t="shared" si="9"/>
        <v>383</v>
      </c>
      <c r="B383" s="5"/>
      <c r="C383" s="5"/>
      <c r="E383" s="933"/>
      <c r="F383" s="933"/>
      <c r="G383" s="933"/>
      <c r="H383" s="1211" t="s">
        <v>800</v>
      </c>
      <c r="I383" s="1211" t="s">
        <v>801</v>
      </c>
      <c r="J383" s="1211" t="s">
        <v>802</v>
      </c>
    </row>
    <row r="384" spans="1:13">
      <c r="A384" s="1536">
        <f t="shared" si="9"/>
        <v>384</v>
      </c>
      <c r="B384" s="5"/>
      <c r="C384" s="5"/>
      <c r="E384" s="934"/>
      <c r="F384" s="934"/>
      <c r="G384" s="934"/>
      <c r="H384" s="1212" t="s">
        <v>803</v>
      </c>
      <c r="I384" s="1213"/>
      <c r="J384" s="1213"/>
    </row>
    <row r="385" spans="1:10">
      <c r="A385" s="1536">
        <f t="shared" si="9"/>
        <v>385</v>
      </c>
      <c r="B385" s="5"/>
      <c r="C385" s="5"/>
      <c r="H385" s="2" t="s">
        <v>1403</v>
      </c>
    </row>
    <row r="386" spans="1:10" s="2" customFormat="1" ht="12">
      <c r="A386" s="1536">
        <f t="shared" si="9"/>
        <v>386</v>
      </c>
      <c r="B386" s="929"/>
      <c r="C386" s="929"/>
      <c r="D386" s="929" t="s">
        <v>79</v>
      </c>
      <c r="E386" s="574" t="s">
        <v>804</v>
      </c>
      <c r="F386" s="631"/>
      <c r="G386" s="64"/>
      <c r="H386" s="390" t="s">
        <v>1381</v>
      </c>
      <c r="I386" s="390" t="s">
        <v>1381</v>
      </c>
      <c r="J386" s="390" t="s">
        <v>1381</v>
      </c>
    </row>
    <row r="387" spans="1:10" s="2" customFormat="1" ht="12">
      <c r="A387" s="1536">
        <f t="shared" si="9"/>
        <v>387</v>
      </c>
      <c r="B387" s="929"/>
      <c r="C387" s="929"/>
      <c r="D387" s="929" t="s">
        <v>79</v>
      </c>
      <c r="E387" s="575" t="s">
        <v>805</v>
      </c>
      <c r="F387" s="865"/>
      <c r="G387" s="66"/>
      <c r="H387" s="391" t="s">
        <v>1381</v>
      </c>
      <c r="I387" s="391" t="s">
        <v>1381</v>
      </c>
      <c r="J387" s="391" t="s">
        <v>1381</v>
      </c>
    </row>
    <row r="388" spans="1:10" s="2" customFormat="1" ht="12">
      <c r="A388" s="1536">
        <f t="shared" ref="A388:A442" si="10">A387+1</f>
        <v>388</v>
      </c>
      <c r="B388" s="929"/>
      <c r="C388" s="929"/>
      <c r="D388" s="929" t="s">
        <v>79</v>
      </c>
      <c r="E388" s="575" t="s">
        <v>751</v>
      </c>
      <c r="F388" s="865"/>
      <c r="G388" s="66"/>
      <c r="H388" s="391" t="s">
        <v>1381</v>
      </c>
      <c r="I388" s="391" t="s">
        <v>1381</v>
      </c>
      <c r="J388" s="391" t="s">
        <v>1381</v>
      </c>
    </row>
    <row r="389" spans="1:10" s="2" customFormat="1" ht="12">
      <c r="A389" s="1536">
        <f t="shared" si="10"/>
        <v>389</v>
      </c>
      <c r="B389" s="929"/>
      <c r="C389" s="929"/>
      <c r="D389" s="929" t="s">
        <v>79</v>
      </c>
      <c r="E389" s="575" t="s">
        <v>752</v>
      </c>
      <c r="F389" s="865"/>
      <c r="G389" s="66"/>
      <c r="H389" s="391" t="s">
        <v>1381</v>
      </c>
      <c r="I389" s="391" t="s">
        <v>1381</v>
      </c>
      <c r="J389" s="391" t="s">
        <v>1381</v>
      </c>
    </row>
    <row r="390" spans="1:10" s="2" customFormat="1" ht="12">
      <c r="A390" s="1536">
        <f t="shared" si="10"/>
        <v>390</v>
      </c>
      <c r="B390" s="929"/>
      <c r="C390" s="929"/>
      <c r="D390" s="929" t="s">
        <v>79</v>
      </c>
      <c r="E390" s="575" t="s">
        <v>754</v>
      </c>
      <c r="F390" s="865"/>
      <c r="G390" s="66"/>
      <c r="H390" s="391" t="s">
        <v>1381</v>
      </c>
      <c r="I390" s="391" t="s">
        <v>1381</v>
      </c>
      <c r="J390" s="391" t="s">
        <v>1381</v>
      </c>
    </row>
    <row r="391" spans="1:10" s="2" customFormat="1" ht="12">
      <c r="A391" s="1536">
        <f t="shared" si="10"/>
        <v>391</v>
      </c>
      <c r="B391" s="929"/>
      <c r="C391" s="929"/>
      <c r="D391" s="929" t="s">
        <v>79</v>
      </c>
      <c r="E391" s="575" t="s">
        <v>806</v>
      </c>
      <c r="F391" s="865"/>
      <c r="G391" s="66"/>
      <c r="H391" s="391" t="s">
        <v>1381</v>
      </c>
      <c r="I391" s="391"/>
      <c r="J391" s="391"/>
    </row>
    <row r="392" spans="1:10" s="2" customFormat="1" ht="12">
      <c r="A392" s="1536">
        <f t="shared" si="10"/>
        <v>392</v>
      </c>
      <c r="B392" s="929"/>
      <c r="C392" s="929"/>
      <c r="D392" s="929" t="s">
        <v>79</v>
      </c>
      <c r="E392" s="576" t="s">
        <v>807</v>
      </c>
      <c r="F392" s="865"/>
      <c r="G392" s="66"/>
      <c r="H392" s="391" t="s">
        <v>1381</v>
      </c>
      <c r="I392" s="391" t="s">
        <v>1381</v>
      </c>
      <c r="J392" s="391" t="s">
        <v>1381</v>
      </c>
    </row>
    <row r="393" spans="1:10" s="2" customFormat="1" ht="12">
      <c r="A393" s="1536">
        <f t="shared" si="10"/>
        <v>393</v>
      </c>
      <c r="B393" s="929"/>
      <c r="C393" s="929"/>
      <c r="D393" s="929" t="s">
        <v>79</v>
      </c>
      <c r="E393" s="575" t="s">
        <v>755</v>
      </c>
      <c r="F393" s="865"/>
      <c r="G393" s="66"/>
      <c r="H393" s="391" t="s">
        <v>1381</v>
      </c>
      <c r="I393" s="391" t="s">
        <v>1381</v>
      </c>
      <c r="J393" s="391" t="s">
        <v>1381</v>
      </c>
    </row>
    <row r="394" spans="1:10" s="2" customFormat="1" ht="12">
      <c r="A394" s="1536">
        <f t="shared" si="10"/>
        <v>394</v>
      </c>
      <c r="B394" s="929"/>
      <c r="C394" s="929"/>
      <c r="D394" s="929" t="s">
        <v>79</v>
      </c>
      <c r="E394" s="576" t="s">
        <v>808</v>
      </c>
      <c r="F394" s="865"/>
      <c r="G394" s="66"/>
      <c r="H394" s="391" t="s">
        <v>1381</v>
      </c>
      <c r="I394" s="391" t="s">
        <v>1381</v>
      </c>
      <c r="J394" s="391" t="s">
        <v>1381</v>
      </c>
    </row>
    <row r="395" spans="1:10" s="2" customFormat="1" ht="12">
      <c r="A395" s="1536">
        <f t="shared" si="10"/>
        <v>395</v>
      </c>
      <c r="B395" s="929"/>
      <c r="C395" s="929"/>
      <c r="D395" s="929" t="s">
        <v>79</v>
      </c>
      <c r="E395" s="576" t="s">
        <v>809</v>
      </c>
      <c r="F395" s="865"/>
      <c r="G395" s="66"/>
      <c r="H395" s="391" t="s">
        <v>1381</v>
      </c>
      <c r="I395" s="391" t="s">
        <v>1381</v>
      </c>
      <c r="J395" s="391" t="s">
        <v>1381</v>
      </c>
    </row>
    <row r="396" spans="1:10" s="2" customFormat="1" ht="12">
      <c r="A396" s="1536">
        <f t="shared" si="10"/>
        <v>396</v>
      </c>
      <c r="B396" s="929"/>
      <c r="C396" s="929"/>
      <c r="D396" s="929" t="s">
        <v>79</v>
      </c>
      <c r="E396" s="575" t="s">
        <v>810</v>
      </c>
      <c r="F396" s="865"/>
      <c r="G396" s="66"/>
      <c r="H396" s="391" t="s">
        <v>1381</v>
      </c>
      <c r="I396" s="391"/>
      <c r="J396" s="391"/>
    </row>
    <row r="397" spans="1:10" s="2" customFormat="1" ht="12">
      <c r="A397" s="1536">
        <f t="shared" si="10"/>
        <v>397</v>
      </c>
      <c r="B397" s="929"/>
      <c r="C397" s="929"/>
      <c r="D397" s="929" t="s">
        <v>79</v>
      </c>
      <c r="E397" s="576" t="s">
        <v>807</v>
      </c>
      <c r="F397" s="865"/>
      <c r="G397" s="66"/>
      <c r="H397" s="391" t="s">
        <v>1381</v>
      </c>
      <c r="I397" s="391" t="s">
        <v>1381</v>
      </c>
      <c r="J397" s="391" t="s">
        <v>1381</v>
      </c>
    </row>
    <row r="398" spans="1:10" s="2" customFormat="1" ht="12">
      <c r="A398" s="1536">
        <f t="shared" si="10"/>
        <v>398</v>
      </c>
      <c r="B398" s="929"/>
      <c r="C398" s="929"/>
      <c r="D398" s="929" t="s">
        <v>79</v>
      </c>
      <c r="E398" s="576" t="s">
        <v>757</v>
      </c>
      <c r="F398" s="865"/>
      <c r="G398" s="66"/>
      <c r="H398" s="391">
        <v>8635</v>
      </c>
      <c r="I398" s="391">
        <v>8746</v>
      </c>
      <c r="J398" s="391">
        <v>111</v>
      </c>
    </row>
    <row r="399" spans="1:10" s="2" customFormat="1" ht="12">
      <c r="A399" s="1536">
        <f t="shared" si="10"/>
        <v>399</v>
      </c>
      <c r="B399" s="929"/>
      <c r="C399" s="929"/>
      <c r="D399" s="929" t="s">
        <v>79</v>
      </c>
      <c r="E399" s="576" t="s">
        <v>566</v>
      </c>
      <c r="F399" s="865"/>
      <c r="G399" s="66"/>
      <c r="H399" s="391">
        <v>2427275</v>
      </c>
      <c r="I399" s="391">
        <v>2427275</v>
      </c>
      <c r="J399" s="391" t="s">
        <v>1381</v>
      </c>
    </row>
    <row r="400" spans="1:10" s="2" customFormat="1" ht="12">
      <c r="A400" s="1536">
        <f t="shared" si="10"/>
        <v>400</v>
      </c>
      <c r="B400" s="929"/>
      <c r="C400" s="929"/>
      <c r="D400" s="929" t="s">
        <v>79</v>
      </c>
      <c r="E400" s="576" t="s">
        <v>811</v>
      </c>
      <c r="F400" s="865"/>
      <c r="G400" s="66"/>
      <c r="H400" s="391" t="s">
        <v>1381</v>
      </c>
      <c r="I400" s="391" t="s">
        <v>1381</v>
      </c>
      <c r="J400" s="391" t="s">
        <v>1381</v>
      </c>
    </row>
    <row r="401" spans="1:10" s="2" customFormat="1" ht="12">
      <c r="A401" s="1536">
        <f t="shared" si="10"/>
        <v>401</v>
      </c>
      <c r="B401" s="929"/>
      <c r="C401" s="929"/>
      <c r="D401" s="929" t="s">
        <v>79</v>
      </c>
      <c r="E401" s="575" t="s">
        <v>812</v>
      </c>
      <c r="F401" s="865"/>
      <c r="G401" s="66"/>
      <c r="H401" s="391">
        <v>11646721</v>
      </c>
      <c r="I401" s="391"/>
      <c r="J401" s="391"/>
    </row>
    <row r="402" spans="1:10" s="2" customFormat="1" ht="12">
      <c r="A402" s="1536">
        <f t="shared" si="10"/>
        <v>402</v>
      </c>
      <c r="B402" s="929"/>
      <c r="C402" s="929"/>
      <c r="D402" s="929" t="s">
        <v>79</v>
      </c>
      <c r="E402" s="576" t="s">
        <v>813</v>
      </c>
      <c r="F402" s="865"/>
      <c r="G402" s="66"/>
      <c r="H402" s="391">
        <v>-32669</v>
      </c>
      <c r="I402" s="391" t="s">
        <v>1381</v>
      </c>
      <c r="J402" s="391"/>
    </row>
    <row r="403" spans="1:10" s="2" customFormat="1" ht="12">
      <c r="A403" s="1536">
        <f t="shared" si="10"/>
        <v>403</v>
      </c>
      <c r="B403" s="929"/>
      <c r="C403" s="929"/>
      <c r="D403" s="929" t="s">
        <v>79</v>
      </c>
      <c r="E403" s="579" t="s">
        <v>814</v>
      </c>
      <c r="F403" s="865"/>
      <c r="G403" s="66"/>
      <c r="H403" s="391">
        <v>11614051</v>
      </c>
      <c r="I403" s="391">
        <v>11727859</v>
      </c>
      <c r="J403" s="391">
        <v>113807</v>
      </c>
    </row>
    <row r="404" spans="1:10" s="2" customFormat="1" ht="12">
      <c r="A404" s="1536">
        <f t="shared" si="10"/>
        <v>404</v>
      </c>
      <c r="B404" s="929"/>
      <c r="C404" s="929"/>
      <c r="D404" s="929" t="s">
        <v>79</v>
      </c>
      <c r="E404" s="575" t="s">
        <v>767</v>
      </c>
      <c r="F404" s="865"/>
      <c r="G404" s="66"/>
      <c r="H404" s="391" t="s">
        <v>1381</v>
      </c>
      <c r="I404" s="391" t="s">
        <v>1381</v>
      </c>
      <c r="J404" s="391" t="s">
        <v>1381</v>
      </c>
    </row>
    <row r="405" spans="1:10" s="2" customFormat="1" ht="12">
      <c r="A405" s="1536">
        <f t="shared" si="10"/>
        <v>405</v>
      </c>
      <c r="B405" s="929"/>
      <c r="C405" s="929"/>
      <c r="D405" s="929" t="s">
        <v>79</v>
      </c>
      <c r="E405" s="575" t="s">
        <v>815</v>
      </c>
      <c r="F405" s="865"/>
      <c r="G405" s="66"/>
      <c r="H405" s="391" t="s">
        <v>1381</v>
      </c>
      <c r="I405" s="391" t="s">
        <v>1381</v>
      </c>
      <c r="J405" s="391" t="s">
        <v>1381</v>
      </c>
    </row>
    <row r="406" spans="1:10" s="2" customFormat="1" ht="12">
      <c r="A406" s="1536">
        <f t="shared" si="10"/>
        <v>406</v>
      </c>
      <c r="B406" s="929"/>
      <c r="C406" s="929"/>
      <c r="D406" s="929" t="s">
        <v>79</v>
      </c>
      <c r="E406" s="575" t="s">
        <v>816</v>
      </c>
      <c r="F406" s="865"/>
      <c r="G406" s="66"/>
      <c r="H406" s="391" t="s">
        <v>1381</v>
      </c>
      <c r="I406" s="391" t="s">
        <v>1381</v>
      </c>
      <c r="J406" s="391"/>
    </row>
    <row r="407" spans="1:10" s="2" customFormat="1" ht="12">
      <c r="A407" s="1536">
        <f t="shared" si="10"/>
        <v>407</v>
      </c>
      <c r="B407" s="929"/>
      <c r="C407" s="929"/>
      <c r="D407" s="929" t="s">
        <v>79</v>
      </c>
      <c r="E407" s="576" t="s">
        <v>817</v>
      </c>
      <c r="F407" s="865"/>
      <c r="G407" s="66"/>
      <c r="H407" s="391" t="s">
        <v>1381</v>
      </c>
      <c r="I407" s="391"/>
      <c r="J407" s="391"/>
    </row>
    <row r="408" spans="1:10" s="2" customFormat="1" ht="12">
      <c r="A408" s="1536">
        <f t="shared" si="10"/>
        <v>408</v>
      </c>
      <c r="B408" s="929"/>
      <c r="C408" s="929"/>
      <c r="D408" s="929" t="s">
        <v>79</v>
      </c>
      <c r="E408" s="579" t="s">
        <v>818</v>
      </c>
      <c r="F408" s="865"/>
      <c r="G408" s="66"/>
      <c r="H408" s="391" t="s">
        <v>1381</v>
      </c>
      <c r="I408" s="391"/>
      <c r="J408" s="391"/>
    </row>
    <row r="409" spans="1:10" s="2" customFormat="1" ht="12">
      <c r="A409" s="1536">
        <f t="shared" si="10"/>
        <v>409</v>
      </c>
      <c r="B409" s="929"/>
      <c r="C409" s="929"/>
      <c r="D409" s="929" t="s">
        <v>79</v>
      </c>
      <c r="E409" s="579" t="s">
        <v>819</v>
      </c>
      <c r="F409" s="865"/>
      <c r="G409" s="66"/>
      <c r="H409" s="391" t="s">
        <v>1381</v>
      </c>
      <c r="I409" s="391"/>
      <c r="J409" s="391"/>
    </row>
    <row r="410" spans="1:10" s="2" customFormat="1" ht="12">
      <c r="A410" s="1536">
        <f t="shared" si="10"/>
        <v>410</v>
      </c>
      <c r="B410" s="929"/>
      <c r="C410" s="929"/>
      <c r="D410" s="929" t="s">
        <v>79</v>
      </c>
      <c r="E410" s="579" t="s">
        <v>820</v>
      </c>
      <c r="F410" s="865"/>
      <c r="G410" s="66"/>
      <c r="H410" s="391" t="s">
        <v>1381</v>
      </c>
      <c r="I410" s="391" t="s">
        <v>1381</v>
      </c>
      <c r="J410" s="391" t="s">
        <v>1381</v>
      </c>
    </row>
    <row r="411" spans="1:10" s="2" customFormat="1" ht="12">
      <c r="A411" s="1536">
        <f t="shared" si="10"/>
        <v>411</v>
      </c>
      <c r="B411" s="929"/>
      <c r="C411" s="929"/>
      <c r="D411" s="929" t="s">
        <v>79</v>
      </c>
      <c r="E411" s="576" t="s">
        <v>816</v>
      </c>
      <c r="F411" s="865"/>
      <c r="G411" s="66"/>
      <c r="H411" s="391" t="s">
        <v>1381</v>
      </c>
      <c r="I411" s="391" t="s">
        <v>1381</v>
      </c>
      <c r="J411" s="391" t="s">
        <v>1381</v>
      </c>
    </row>
    <row r="412" spans="1:10" s="2" customFormat="1" ht="12">
      <c r="A412" s="1536">
        <f t="shared" si="10"/>
        <v>412</v>
      </c>
      <c r="B412" s="929"/>
      <c r="C412" s="929"/>
      <c r="D412" s="929" t="s">
        <v>79</v>
      </c>
      <c r="E412" s="593" t="s">
        <v>821</v>
      </c>
      <c r="F412" s="857"/>
      <c r="G412" s="68"/>
      <c r="H412" s="394" t="s">
        <v>1381</v>
      </c>
      <c r="I412" s="394" t="s">
        <v>1381</v>
      </c>
      <c r="J412" s="394" t="s">
        <v>1381</v>
      </c>
    </row>
    <row r="413" spans="1:10" s="2" customFormat="1" ht="12">
      <c r="A413" s="1536">
        <f t="shared" si="10"/>
        <v>413</v>
      </c>
      <c r="B413" s="929"/>
      <c r="C413" s="929"/>
      <c r="D413" s="929" t="s">
        <v>79</v>
      </c>
      <c r="E413" s="595" t="s">
        <v>822</v>
      </c>
      <c r="F413" s="868"/>
      <c r="G413" s="120"/>
      <c r="H413" s="397">
        <v>14049962</v>
      </c>
      <c r="I413" s="397">
        <v>14163880</v>
      </c>
      <c r="J413" s="397">
        <v>113918</v>
      </c>
    </row>
    <row r="414" spans="1:10" s="2" customFormat="1" ht="12">
      <c r="A414" s="1536">
        <f t="shared" si="10"/>
        <v>414</v>
      </c>
      <c r="B414" s="929"/>
      <c r="C414" s="929"/>
      <c r="D414" s="929" t="s">
        <v>79</v>
      </c>
      <c r="E414" s="574" t="s">
        <v>823</v>
      </c>
      <c r="F414" s="631"/>
      <c r="G414" s="64"/>
      <c r="H414" s="390">
        <v>14771202</v>
      </c>
      <c r="I414" s="390">
        <v>14771246</v>
      </c>
      <c r="J414" s="390">
        <v>43</v>
      </c>
    </row>
    <row r="415" spans="1:10" s="2" customFormat="1" ht="12">
      <c r="A415" s="1536">
        <f t="shared" si="10"/>
        <v>415</v>
      </c>
      <c r="B415" s="929"/>
      <c r="C415" s="929"/>
      <c r="D415" s="929" t="s">
        <v>79</v>
      </c>
      <c r="E415" s="575" t="s">
        <v>824</v>
      </c>
      <c r="F415" s="865"/>
      <c r="G415" s="66"/>
      <c r="H415" s="391">
        <v>552959</v>
      </c>
      <c r="I415" s="391">
        <v>552959</v>
      </c>
      <c r="J415" s="391" t="s">
        <v>1381</v>
      </c>
    </row>
    <row r="416" spans="1:10" s="2" customFormat="1" ht="12">
      <c r="A416" s="1536">
        <f t="shared" si="10"/>
        <v>416</v>
      </c>
      <c r="B416" s="929"/>
      <c r="C416" s="929"/>
      <c r="D416" s="929" t="s">
        <v>79</v>
      </c>
      <c r="E416" s="575" t="s">
        <v>567</v>
      </c>
      <c r="F416" s="865"/>
      <c r="G416" s="66"/>
      <c r="H416" s="391" t="s">
        <v>1381</v>
      </c>
      <c r="I416" s="391" t="s">
        <v>1381</v>
      </c>
      <c r="J416" s="391" t="s">
        <v>1381</v>
      </c>
    </row>
    <row r="417" spans="1:10" s="2" customFormat="1" ht="12">
      <c r="A417" s="1536">
        <f t="shared" si="10"/>
        <v>417</v>
      </c>
      <c r="B417" s="929"/>
      <c r="C417" s="929"/>
      <c r="D417" s="929" t="s">
        <v>79</v>
      </c>
      <c r="E417" s="575" t="s">
        <v>825</v>
      </c>
      <c r="F417" s="865"/>
      <c r="G417" s="66"/>
      <c r="H417" s="391" t="s">
        <v>1381</v>
      </c>
      <c r="I417" s="391" t="s">
        <v>1381</v>
      </c>
      <c r="J417" s="391" t="s">
        <v>1381</v>
      </c>
    </row>
    <row r="418" spans="1:10" s="2" customFormat="1" ht="12">
      <c r="A418" s="1536">
        <f t="shared" si="10"/>
        <v>418</v>
      </c>
      <c r="B418" s="929"/>
      <c r="C418" s="929"/>
      <c r="D418" s="929" t="s">
        <v>79</v>
      </c>
      <c r="E418" s="575" t="s">
        <v>826</v>
      </c>
      <c r="F418" s="865"/>
      <c r="G418" s="66"/>
      <c r="H418" s="391" t="s">
        <v>1381</v>
      </c>
      <c r="I418" s="391" t="s">
        <v>1381</v>
      </c>
      <c r="J418" s="391" t="s">
        <v>1381</v>
      </c>
    </row>
    <row r="419" spans="1:10" s="2" customFormat="1" ht="12">
      <c r="A419" s="1536">
        <f t="shared" si="10"/>
        <v>419</v>
      </c>
      <c r="B419" s="929"/>
      <c r="C419" s="929"/>
      <c r="D419" s="929" t="s">
        <v>79</v>
      </c>
      <c r="E419" s="575" t="s">
        <v>781</v>
      </c>
      <c r="F419" s="865"/>
      <c r="G419" s="66"/>
      <c r="H419" s="391" t="s">
        <v>1381</v>
      </c>
      <c r="I419" s="391" t="s">
        <v>1381</v>
      </c>
      <c r="J419" s="391" t="s">
        <v>1381</v>
      </c>
    </row>
    <row r="420" spans="1:10" s="2" customFormat="1" ht="12">
      <c r="A420" s="1536">
        <f t="shared" si="10"/>
        <v>420</v>
      </c>
      <c r="B420" s="929"/>
      <c r="C420" s="929"/>
      <c r="D420" s="929" t="s">
        <v>79</v>
      </c>
      <c r="E420" s="575" t="s">
        <v>827</v>
      </c>
      <c r="F420" s="865"/>
      <c r="G420" s="66"/>
      <c r="H420" s="391" t="s">
        <v>1381</v>
      </c>
      <c r="I420" s="391" t="s">
        <v>1381</v>
      </c>
      <c r="J420" s="391" t="s">
        <v>1381</v>
      </c>
    </row>
    <row r="421" spans="1:10" s="2" customFormat="1" ht="12">
      <c r="A421" s="1536">
        <f t="shared" si="10"/>
        <v>421</v>
      </c>
      <c r="B421" s="929"/>
      <c r="C421" s="929"/>
      <c r="D421" s="929" t="s">
        <v>79</v>
      </c>
      <c r="E421" s="575" t="s">
        <v>828</v>
      </c>
      <c r="F421" s="865"/>
      <c r="G421" s="66"/>
      <c r="H421" s="391" t="s">
        <v>1381</v>
      </c>
      <c r="I421" s="391"/>
      <c r="J421" s="391"/>
    </row>
    <row r="422" spans="1:10" s="2" customFormat="1" ht="12">
      <c r="A422" s="1536">
        <f t="shared" si="10"/>
        <v>422</v>
      </c>
      <c r="B422" s="929"/>
      <c r="C422" s="929"/>
      <c r="D422" s="929" t="s">
        <v>79</v>
      </c>
      <c r="E422" s="576" t="s">
        <v>829</v>
      </c>
      <c r="F422" s="865"/>
      <c r="G422" s="66"/>
      <c r="H422" s="391" t="s">
        <v>1381</v>
      </c>
      <c r="I422" s="391" t="s">
        <v>1381</v>
      </c>
      <c r="J422" s="391" t="s">
        <v>1381</v>
      </c>
    </row>
    <row r="423" spans="1:10" s="2" customFormat="1" ht="12">
      <c r="A423" s="1536">
        <f t="shared" si="10"/>
        <v>423</v>
      </c>
      <c r="B423" s="929"/>
      <c r="C423" s="929"/>
      <c r="D423" s="929" t="s">
        <v>79</v>
      </c>
      <c r="E423" s="576" t="s">
        <v>807</v>
      </c>
      <c r="F423" s="865"/>
      <c r="G423" s="66"/>
      <c r="H423" s="391" t="s">
        <v>1381</v>
      </c>
      <c r="I423" s="391" t="s">
        <v>1381</v>
      </c>
      <c r="J423" s="391" t="s">
        <v>1381</v>
      </c>
    </row>
    <row r="424" spans="1:10" s="2" customFormat="1" ht="12">
      <c r="A424" s="1536">
        <f t="shared" si="10"/>
        <v>424</v>
      </c>
      <c r="B424" s="929"/>
      <c r="C424" s="929"/>
      <c r="D424" s="929" t="s">
        <v>79</v>
      </c>
      <c r="E424" s="575" t="s">
        <v>830</v>
      </c>
      <c r="F424" s="865"/>
      <c r="G424" s="66"/>
      <c r="H424" s="391" t="s">
        <v>1381</v>
      </c>
      <c r="I424" s="391" t="s">
        <v>1381</v>
      </c>
      <c r="J424" s="391" t="s">
        <v>1381</v>
      </c>
    </row>
    <row r="425" spans="1:10" s="2" customFormat="1" ht="12">
      <c r="A425" s="1536">
        <f t="shared" si="10"/>
        <v>425</v>
      </c>
      <c r="B425" s="929"/>
      <c r="C425" s="929"/>
      <c r="D425" s="929" t="s">
        <v>79</v>
      </c>
      <c r="E425" s="575" t="s">
        <v>767</v>
      </c>
      <c r="F425" s="865"/>
      <c r="G425" s="66"/>
      <c r="H425" s="391" t="s">
        <v>1381</v>
      </c>
      <c r="I425" s="391" t="s">
        <v>1381</v>
      </c>
      <c r="J425" s="391" t="s">
        <v>1381</v>
      </c>
    </row>
    <row r="426" spans="1:10" s="2" customFormat="1" ht="12">
      <c r="A426" s="1536">
        <f t="shared" si="10"/>
        <v>426</v>
      </c>
      <c r="B426" s="929"/>
      <c r="C426" s="929"/>
      <c r="D426" s="929" t="s">
        <v>79</v>
      </c>
      <c r="E426" s="575" t="s">
        <v>570</v>
      </c>
      <c r="F426" s="865"/>
      <c r="G426" s="66"/>
      <c r="H426" s="391" t="s">
        <v>1381</v>
      </c>
      <c r="I426" s="391" t="s">
        <v>1381</v>
      </c>
      <c r="J426" s="391" t="s">
        <v>1381</v>
      </c>
    </row>
    <row r="427" spans="1:10" s="2" customFormat="1" ht="12">
      <c r="A427" s="1536">
        <f t="shared" si="10"/>
        <v>427</v>
      </c>
      <c r="B427" s="929"/>
      <c r="C427" s="929"/>
      <c r="D427" s="929" t="s">
        <v>79</v>
      </c>
      <c r="E427" s="575" t="s">
        <v>571</v>
      </c>
      <c r="F427" s="865"/>
      <c r="G427" s="66"/>
      <c r="H427" s="391" t="s">
        <v>1381</v>
      </c>
      <c r="I427" s="391" t="s">
        <v>1381</v>
      </c>
      <c r="J427" s="391" t="s">
        <v>1381</v>
      </c>
    </row>
    <row r="428" spans="1:10" s="2" customFormat="1" ht="12">
      <c r="A428" s="1536">
        <f t="shared" si="10"/>
        <v>428</v>
      </c>
      <c r="B428" s="929"/>
      <c r="C428" s="929"/>
      <c r="D428" s="929" t="s">
        <v>79</v>
      </c>
      <c r="E428" s="575" t="s">
        <v>831</v>
      </c>
      <c r="F428" s="865"/>
      <c r="G428" s="66"/>
      <c r="H428" s="391" t="s">
        <v>1381</v>
      </c>
      <c r="I428" s="391" t="s">
        <v>1381</v>
      </c>
      <c r="J428" s="391" t="s">
        <v>1381</v>
      </c>
    </row>
    <row r="429" spans="1:10" s="2" customFormat="1" ht="12">
      <c r="A429" s="1536">
        <f t="shared" si="10"/>
        <v>429</v>
      </c>
      <c r="B429" s="929"/>
      <c r="C429" s="929"/>
      <c r="D429" s="929" t="s">
        <v>79</v>
      </c>
      <c r="E429" s="575" t="s">
        <v>832</v>
      </c>
      <c r="F429" s="865"/>
      <c r="G429" s="66"/>
      <c r="H429" s="391" t="s">
        <v>1381</v>
      </c>
      <c r="I429" s="391" t="s">
        <v>1381</v>
      </c>
      <c r="J429" s="391" t="s">
        <v>1381</v>
      </c>
    </row>
    <row r="430" spans="1:10" s="2" customFormat="1" ht="12">
      <c r="A430" s="1536">
        <f t="shared" si="10"/>
        <v>430</v>
      </c>
      <c r="B430" s="929"/>
      <c r="C430" s="929"/>
      <c r="D430" s="929" t="s">
        <v>79</v>
      </c>
      <c r="E430" s="575" t="s">
        <v>833</v>
      </c>
      <c r="F430" s="865"/>
      <c r="G430" s="66"/>
      <c r="H430" s="391" t="s">
        <v>1381</v>
      </c>
      <c r="I430" s="391"/>
      <c r="J430" s="391"/>
    </row>
    <row r="431" spans="1:10" s="2" customFormat="1" ht="12">
      <c r="A431" s="1536">
        <f t="shared" si="10"/>
        <v>431</v>
      </c>
      <c r="B431" s="929"/>
      <c r="C431" s="929"/>
      <c r="D431" s="929" t="s">
        <v>79</v>
      </c>
      <c r="E431" s="587" t="s">
        <v>834</v>
      </c>
      <c r="F431" s="865"/>
      <c r="G431" s="66"/>
      <c r="H431" s="391" t="s">
        <v>1381</v>
      </c>
      <c r="I431" s="391" t="s">
        <v>1381</v>
      </c>
      <c r="J431" s="391" t="s">
        <v>1381</v>
      </c>
    </row>
    <row r="432" spans="1:10" s="2" customFormat="1" ht="12">
      <c r="A432" s="1536">
        <f t="shared" si="10"/>
        <v>432</v>
      </c>
      <c r="B432" s="929"/>
      <c r="C432" s="929"/>
      <c r="D432" s="929" t="s">
        <v>79</v>
      </c>
      <c r="E432" s="598" t="s">
        <v>821</v>
      </c>
      <c r="F432" s="857"/>
      <c r="G432" s="68"/>
      <c r="H432" s="394" t="s">
        <v>1381</v>
      </c>
      <c r="I432" s="394" t="s">
        <v>1381</v>
      </c>
      <c r="J432" s="394" t="s">
        <v>1381</v>
      </c>
    </row>
    <row r="433" spans="1:10" s="2" customFormat="1" ht="12">
      <c r="A433" s="1536">
        <f t="shared" si="10"/>
        <v>433</v>
      </c>
      <c r="B433" s="929"/>
      <c r="C433" s="929"/>
      <c r="D433" s="929" t="s">
        <v>79</v>
      </c>
      <c r="E433" s="595" t="s">
        <v>835</v>
      </c>
      <c r="F433" s="868"/>
      <c r="G433" s="120"/>
      <c r="H433" s="397">
        <v>15324161</v>
      </c>
      <c r="I433" s="397">
        <v>15324205</v>
      </c>
      <c r="J433" s="397">
        <v>43</v>
      </c>
    </row>
    <row r="434" spans="1:10" s="2" customFormat="1" ht="12">
      <c r="A434" s="1536">
        <f t="shared" si="10"/>
        <v>434</v>
      </c>
      <c r="B434" s="929"/>
      <c r="C434" s="929"/>
      <c r="D434" s="929" t="s">
        <v>79</v>
      </c>
      <c r="E434" s="574" t="s">
        <v>821</v>
      </c>
      <c r="F434" s="631"/>
      <c r="G434" s="64"/>
      <c r="H434" s="390" t="s">
        <v>79</v>
      </c>
      <c r="I434" s="390"/>
      <c r="J434" s="390"/>
    </row>
    <row r="435" spans="1:10" s="2" customFormat="1" ht="12">
      <c r="A435" s="1536">
        <f t="shared" si="10"/>
        <v>435</v>
      </c>
      <c r="B435" s="929"/>
      <c r="C435" s="929"/>
      <c r="D435" s="929" t="s">
        <v>79</v>
      </c>
      <c r="E435" s="587" t="s">
        <v>836</v>
      </c>
      <c r="F435" s="865"/>
      <c r="G435" s="66"/>
      <c r="H435" s="391">
        <v>2411</v>
      </c>
      <c r="I435" s="391">
        <v>2411</v>
      </c>
      <c r="J435" s="391" t="s">
        <v>1381</v>
      </c>
    </row>
    <row r="436" spans="1:10" s="2" customFormat="1" ht="12">
      <c r="A436" s="1536">
        <f t="shared" si="10"/>
        <v>436</v>
      </c>
      <c r="B436" s="929"/>
      <c r="C436" s="929"/>
      <c r="D436" s="929" t="s">
        <v>79</v>
      </c>
      <c r="E436" s="608" t="s">
        <v>837</v>
      </c>
      <c r="F436" s="857"/>
      <c r="G436" s="68"/>
      <c r="H436" s="394">
        <v>2341</v>
      </c>
      <c r="I436" s="394">
        <v>2341</v>
      </c>
      <c r="J436" s="394" t="s">
        <v>1381</v>
      </c>
    </row>
    <row r="437" spans="1:10" s="2" customFormat="1" ht="12">
      <c r="A437" s="1536">
        <f t="shared" si="10"/>
        <v>437</v>
      </c>
      <c r="B437" s="929"/>
      <c r="C437" s="929"/>
      <c r="D437" s="929" t="s">
        <v>79</v>
      </c>
      <c r="E437" s="930" t="s">
        <v>838</v>
      </c>
      <c r="F437" s="868"/>
      <c r="G437" s="120"/>
      <c r="H437" s="397">
        <v>4752</v>
      </c>
      <c r="I437" s="397">
        <v>4752</v>
      </c>
      <c r="J437" s="397" t="s">
        <v>1381</v>
      </c>
    </row>
    <row r="438" spans="1:10">
      <c r="A438" s="1536">
        <f t="shared" si="10"/>
        <v>438</v>
      </c>
    </row>
    <row r="439" spans="1:10" ht="18.75">
      <c r="A439" s="1536">
        <f t="shared" si="10"/>
        <v>439</v>
      </c>
      <c r="B439" s="5"/>
      <c r="C439" s="5"/>
      <c r="D439" s="552">
        <f>D319+1</f>
        <v>8</v>
      </c>
      <c r="E439" s="886" t="s">
        <v>1343</v>
      </c>
    </row>
    <row r="440" spans="1:10" ht="14.25">
      <c r="A440" s="1536">
        <f t="shared" si="10"/>
        <v>440</v>
      </c>
      <c r="E440" s="887" t="s">
        <v>1344</v>
      </c>
    </row>
    <row r="441" spans="1:10">
      <c r="A441" s="1536">
        <f t="shared" si="10"/>
        <v>441</v>
      </c>
    </row>
    <row r="442" spans="1:10">
      <c r="A442" s="1536">
        <f t="shared" si="10"/>
        <v>442</v>
      </c>
      <c r="H442" s="405" t="s">
        <v>1345</v>
      </c>
      <c r="I442" s="405" t="s">
        <v>1346</v>
      </c>
      <c r="J442" s="405" t="s">
        <v>536</v>
      </c>
    </row>
    <row r="443" spans="1:10">
      <c r="A443" s="1536">
        <f t="shared" ref="A443:A502" si="11">A442+1</f>
        <v>443</v>
      </c>
      <c r="H443" s="1232">
        <v>202103</v>
      </c>
      <c r="I443" s="1493">
        <v>202203</v>
      </c>
    </row>
    <row r="444" spans="1:10">
      <c r="A444" s="1536">
        <f t="shared" si="11"/>
        <v>444</v>
      </c>
      <c r="H444" s="1494" t="s">
        <v>1415</v>
      </c>
      <c r="I444" s="1495" t="s">
        <v>1412</v>
      </c>
    </row>
    <row r="445" spans="1:10">
      <c r="A445" s="1536">
        <f t="shared" si="11"/>
        <v>445</v>
      </c>
      <c r="H445" s="1234" t="s">
        <v>1347</v>
      </c>
      <c r="I445" s="1234" t="s">
        <v>1348</v>
      </c>
      <c r="J445" s="405" t="s">
        <v>1349</v>
      </c>
    </row>
    <row r="446" spans="1:10" ht="14.25" thickBot="1">
      <c r="A446" s="1536">
        <f t="shared" si="11"/>
        <v>446</v>
      </c>
      <c r="E446" s="1496" t="s">
        <v>1350</v>
      </c>
      <c r="F446" s="1497"/>
      <c r="G446" s="1498"/>
      <c r="H446" s="1499"/>
      <c r="I446" s="1498"/>
      <c r="J446" s="1500" t="s">
        <v>53</v>
      </c>
    </row>
    <row r="447" spans="1:10">
      <c r="A447" s="1536">
        <f t="shared" si="11"/>
        <v>447</v>
      </c>
      <c r="E447" s="1335" t="s">
        <v>1351</v>
      </c>
      <c r="H447" s="2"/>
    </row>
    <row r="448" spans="1:10">
      <c r="A448" s="1536">
        <f t="shared" si="11"/>
        <v>448</v>
      </c>
      <c r="E448" s="1501" t="s">
        <v>1352</v>
      </c>
      <c r="H448" s="2"/>
    </row>
    <row r="449" spans="1:10">
      <c r="A449" s="1536">
        <f t="shared" si="11"/>
        <v>449</v>
      </c>
      <c r="E449" s="1502" t="s">
        <v>1353</v>
      </c>
      <c r="F449" s="457"/>
      <c r="G449" s="457"/>
      <c r="H449" s="65" t="s">
        <v>1381</v>
      </c>
      <c r="I449" s="1503">
        <v>2427275</v>
      </c>
      <c r="J449" s="85" t="str">
        <f>IF(SUM(H449)=0,"- ",IF(SUM(I449)=0,"- ",SUM(I449)-SUM(H449)))</f>
        <v xml:space="preserve">- </v>
      </c>
    </row>
    <row r="450" spans="1:10">
      <c r="A450" s="1536">
        <f t="shared" si="11"/>
        <v>450</v>
      </c>
      <c r="E450" s="1504" t="s">
        <v>1354</v>
      </c>
      <c r="F450" s="459"/>
      <c r="G450" s="459"/>
      <c r="H450" s="67" t="s">
        <v>1381</v>
      </c>
      <c r="I450" s="1505">
        <v>2263336</v>
      </c>
      <c r="J450" s="1506" t="str">
        <f t="shared" ref="J450:J473" si="12">IF(SUM(H450)=0,"- ",IF(SUM(I450)=0,"- ",SUM(I450)-SUM(H450)))</f>
        <v xml:space="preserve">- </v>
      </c>
    </row>
    <row r="451" spans="1:10">
      <c r="A451" s="1536">
        <f t="shared" si="11"/>
        <v>451</v>
      </c>
      <c r="E451" s="1507" t="s">
        <v>1355</v>
      </c>
      <c r="F451" s="461"/>
      <c r="G451" s="461"/>
      <c r="H451" s="69" t="s">
        <v>1381</v>
      </c>
      <c r="I451" s="1508">
        <v>163938</v>
      </c>
      <c r="J451" s="1509" t="str">
        <f t="shared" si="12"/>
        <v xml:space="preserve">- </v>
      </c>
    </row>
    <row r="452" spans="1:10">
      <c r="A452" s="1536">
        <f t="shared" si="11"/>
        <v>452</v>
      </c>
      <c r="E452" s="1501" t="s">
        <v>1356</v>
      </c>
      <c r="H452" s="2"/>
      <c r="I452" s="2"/>
      <c r="J452" s="1510"/>
    </row>
    <row r="453" spans="1:10">
      <c r="A453" s="1536">
        <f t="shared" si="11"/>
        <v>453</v>
      </c>
      <c r="E453" s="1501" t="s">
        <v>1357</v>
      </c>
      <c r="H453" s="2"/>
      <c r="I453" s="2"/>
      <c r="J453" s="1510"/>
    </row>
    <row r="454" spans="1:10">
      <c r="A454" s="1536">
        <f t="shared" si="11"/>
        <v>454</v>
      </c>
      <c r="E454" s="1502" t="s">
        <v>1353</v>
      </c>
      <c r="F454" s="457"/>
      <c r="G454" s="457"/>
      <c r="H454" s="65" t="s">
        <v>1381</v>
      </c>
      <c r="I454" s="1503">
        <v>9879</v>
      </c>
      <c r="J454" s="1511" t="str">
        <f t="shared" si="12"/>
        <v xml:space="preserve">- </v>
      </c>
    </row>
    <row r="455" spans="1:10">
      <c r="A455" s="1536">
        <f t="shared" si="11"/>
        <v>455</v>
      </c>
      <c r="E455" s="1504" t="s">
        <v>1354</v>
      </c>
      <c r="F455" s="459"/>
      <c r="G455" s="459"/>
      <c r="H455" s="67" t="s">
        <v>1381</v>
      </c>
      <c r="I455" s="1505">
        <v>9879</v>
      </c>
      <c r="J455" s="1506" t="str">
        <f t="shared" si="12"/>
        <v xml:space="preserve">- </v>
      </c>
    </row>
    <row r="456" spans="1:10">
      <c r="A456" s="1536">
        <f t="shared" si="11"/>
        <v>456</v>
      </c>
      <c r="E456" s="1507" t="s">
        <v>1355</v>
      </c>
      <c r="F456" s="461"/>
      <c r="G456" s="461"/>
      <c r="H456" s="69" t="s">
        <v>1381</v>
      </c>
      <c r="I456" s="394" t="s">
        <v>1381</v>
      </c>
      <c r="J456" s="1509" t="str">
        <f t="shared" si="12"/>
        <v xml:space="preserve">- </v>
      </c>
    </row>
    <row r="457" spans="1:10">
      <c r="A457" s="1536">
        <f t="shared" si="11"/>
        <v>457</v>
      </c>
      <c r="E457" s="1501" t="s">
        <v>1358</v>
      </c>
      <c r="H457" s="45"/>
      <c r="I457" s="44"/>
      <c r="J457" s="1510"/>
    </row>
    <row r="458" spans="1:10">
      <c r="A458" s="1536">
        <f t="shared" si="11"/>
        <v>458</v>
      </c>
      <c r="E458" s="1502" t="s">
        <v>1353</v>
      </c>
      <c r="F458" s="457"/>
      <c r="G458" s="457"/>
      <c r="H458" s="65" t="s">
        <v>1381</v>
      </c>
      <c r="I458" s="390">
        <v>2437154</v>
      </c>
      <c r="J458" s="1511" t="str">
        <f t="shared" si="12"/>
        <v xml:space="preserve">- </v>
      </c>
    </row>
    <row r="459" spans="1:10">
      <c r="A459" s="1536">
        <f t="shared" si="11"/>
        <v>459</v>
      </c>
      <c r="E459" s="1504" t="s">
        <v>1354</v>
      </c>
      <c r="F459" s="459"/>
      <c r="G459" s="459"/>
      <c r="H459" s="67" t="s">
        <v>1381</v>
      </c>
      <c r="I459" s="391">
        <v>2273215</v>
      </c>
      <c r="J459" s="1506" t="str">
        <f t="shared" si="12"/>
        <v xml:space="preserve">- </v>
      </c>
    </row>
    <row r="460" spans="1:10">
      <c r="A460" s="1536">
        <f t="shared" si="11"/>
        <v>460</v>
      </c>
      <c r="E460" s="1507" t="s">
        <v>1355</v>
      </c>
      <c r="F460" s="461"/>
      <c r="G460" s="461"/>
      <c r="H460" s="69" t="s">
        <v>1381</v>
      </c>
      <c r="I460" s="394">
        <v>163938</v>
      </c>
      <c r="J460" s="1509" t="str">
        <f t="shared" si="12"/>
        <v xml:space="preserve">- </v>
      </c>
    </row>
    <row r="461" spans="1:10">
      <c r="A461" s="1536">
        <f t="shared" si="11"/>
        <v>461</v>
      </c>
      <c r="E461" s="1501" t="s">
        <v>1359</v>
      </c>
      <c r="H461" s="2"/>
      <c r="I461" s="291"/>
      <c r="J461" s="1510"/>
    </row>
    <row r="462" spans="1:10">
      <c r="A462" s="1536">
        <f t="shared" si="11"/>
        <v>462</v>
      </c>
      <c r="E462" s="1512" t="s">
        <v>1360</v>
      </c>
      <c r="F462" s="457"/>
      <c r="G462" s="457"/>
      <c r="H462" s="65" t="s">
        <v>1381</v>
      </c>
      <c r="I462" s="390">
        <v>163820</v>
      </c>
      <c r="J462" s="1511" t="str">
        <f t="shared" si="12"/>
        <v xml:space="preserve">- </v>
      </c>
    </row>
    <row r="463" spans="1:10">
      <c r="A463" s="1536">
        <f t="shared" si="11"/>
        <v>463</v>
      </c>
      <c r="E463" s="1513" t="s">
        <v>186</v>
      </c>
      <c r="F463" s="459"/>
      <c r="G463" s="459"/>
      <c r="H463" s="67" t="s">
        <v>1381</v>
      </c>
      <c r="I463" s="391">
        <v>163820</v>
      </c>
      <c r="J463" s="1506" t="str">
        <f t="shared" si="12"/>
        <v xml:space="preserve">- </v>
      </c>
    </row>
    <row r="464" spans="1:10">
      <c r="A464" s="1536">
        <f t="shared" si="11"/>
        <v>464</v>
      </c>
      <c r="E464" s="1513" t="s">
        <v>1361</v>
      </c>
      <c r="F464" s="459"/>
      <c r="G464" s="459"/>
      <c r="H464" s="67" t="s">
        <v>1381</v>
      </c>
      <c r="I464" s="391" t="s">
        <v>1381</v>
      </c>
      <c r="J464" s="1506" t="str">
        <f t="shared" si="12"/>
        <v xml:space="preserve">- </v>
      </c>
    </row>
    <row r="465" spans="1:10">
      <c r="A465" s="1536">
        <f t="shared" si="11"/>
        <v>465</v>
      </c>
      <c r="E465" s="1504" t="s">
        <v>1362</v>
      </c>
      <c r="F465" s="459"/>
      <c r="G465" s="459"/>
      <c r="H465" s="67" t="s">
        <v>1381</v>
      </c>
      <c r="I465" s="391" t="s">
        <v>1381</v>
      </c>
      <c r="J465" s="1506" t="str">
        <f t="shared" si="12"/>
        <v xml:space="preserve">- </v>
      </c>
    </row>
    <row r="466" spans="1:10">
      <c r="A466" s="1536">
        <f t="shared" si="11"/>
        <v>466</v>
      </c>
      <c r="E466" s="1504" t="s">
        <v>1363</v>
      </c>
      <c r="F466" s="459"/>
      <c r="G466" s="459"/>
      <c r="H466" s="67" t="s">
        <v>1381</v>
      </c>
      <c r="I466" s="391">
        <v>-49962</v>
      </c>
      <c r="J466" s="1506" t="str">
        <f t="shared" si="12"/>
        <v xml:space="preserve">- </v>
      </c>
    </row>
    <row r="467" spans="1:10">
      <c r="A467" s="1536">
        <f t="shared" si="11"/>
        <v>467</v>
      </c>
      <c r="E467" s="1507" t="s">
        <v>1364</v>
      </c>
      <c r="F467" s="461"/>
      <c r="G467" s="461"/>
      <c r="H467" s="69" t="s">
        <v>1381</v>
      </c>
      <c r="I467" s="394" t="s">
        <v>1381</v>
      </c>
      <c r="J467" s="1509" t="str">
        <f t="shared" si="12"/>
        <v xml:space="preserve">- </v>
      </c>
    </row>
    <row r="468" spans="1:10">
      <c r="A468" s="1536">
        <f t="shared" si="11"/>
        <v>468</v>
      </c>
      <c r="E468" s="1514" t="s">
        <v>1365</v>
      </c>
      <c r="H468" s="44" t="s">
        <v>1381</v>
      </c>
      <c r="I468" s="287">
        <v>113858</v>
      </c>
      <c r="J468" s="1510" t="str">
        <f t="shared" si="12"/>
        <v xml:space="preserve">- </v>
      </c>
    </row>
    <row r="469" spans="1:10">
      <c r="A469" s="1536">
        <f t="shared" si="11"/>
        <v>469</v>
      </c>
      <c r="E469" s="1335" t="s">
        <v>1366</v>
      </c>
      <c r="H469" s="45"/>
      <c r="I469" s="44"/>
      <c r="J469" s="1510" t="str">
        <f t="shared" si="12"/>
        <v xml:space="preserve">- </v>
      </c>
    </row>
    <row r="470" spans="1:10">
      <c r="A470" s="1536">
        <f t="shared" si="11"/>
        <v>470</v>
      </c>
      <c r="E470" s="1366" t="s">
        <v>1367</v>
      </c>
      <c r="F470" s="457"/>
      <c r="G470" s="457"/>
      <c r="H470" s="65" t="s">
        <v>1381</v>
      </c>
      <c r="I470" s="390" t="s">
        <v>1381</v>
      </c>
      <c r="J470" s="1511" t="str">
        <f t="shared" si="12"/>
        <v xml:space="preserve">- </v>
      </c>
    </row>
    <row r="471" spans="1:10">
      <c r="A471" s="1536">
        <f t="shared" si="11"/>
        <v>471</v>
      </c>
      <c r="E471" s="1335" t="s">
        <v>1368</v>
      </c>
      <c r="H471" s="44" t="s">
        <v>1381</v>
      </c>
      <c r="I471" s="287">
        <v>533</v>
      </c>
      <c r="J471" s="1510" t="str">
        <f t="shared" si="12"/>
        <v xml:space="preserve">- </v>
      </c>
    </row>
    <row r="472" spans="1:10">
      <c r="A472" s="1536">
        <f t="shared" si="11"/>
        <v>472</v>
      </c>
      <c r="E472" s="1325" t="s">
        <v>1369</v>
      </c>
      <c r="H472" s="45"/>
      <c r="I472" s="44"/>
      <c r="J472" s="1510" t="str">
        <f t="shared" si="12"/>
        <v xml:space="preserve">- </v>
      </c>
    </row>
    <row r="473" spans="1:10">
      <c r="A473" s="1536">
        <f t="shared" si="11"/>
        <v>473</v>
      </c>
      <c r="E473" s="1332" t="s">
        <v>1365</v>
      </c>
      <c r="F473" s="694"/>
      <c r="G473" s="694"/>
      <c r="H473" s="191" t="s">
        <v>1381</v>
      </c>
      <c r="I473" s="1515">
        <v>114391</v>
      </c>
      <c r="J473" s="1516" t="str">
        <f t="shared" si="12"/>
        <v xml:space="preserve">- </v>
      </c>
    </row>
    <row r="474" spans="1:10">
      <c r="A474" s="1536">
        <f t="shared" si="11"/>
        <v>474</v>
      </c>
      <c r="E474" s="1517" t="s">
        <v>1370</v>
      </c>
      <c r="F474" s="418"/>
      <c r="G474" s="418"/>
      <c r="H474" s="1518"/>
      <c r="I474" s="1519" t="s">
        <v>79</v>
      </c>
      <c r="J474" s="1520"/>
    </row>
    <row r="475" spans="1:10">
      <c r="A475" s="1536">
        <f t="shared" si="11"/>
        <v>475</v>
      </c>
      <c r="E475" s="1521"/>
      <c r="H475" s="1522"/>
      <c r="I475" s="1522"/>
      <c r="J475" s="1510"/>
    </row>
    <row r="476" spans="1:10">
      <c r="A476" s="1536">
        <f t="shared" si="11"/>
        <v>476</v>
      </c>
      <c r="H476" s="405" t="s">
        <v>1345</v>
      </c>
      <c r="I476" s="405" t="s">
        <v>1346</v>
      </c>
      <c r="J476" s="405" t="s">
        <v>536</v>
      </c>
    </row>
    <row r="477" spans="1:10">
      <c r="A477" s="1536">
        <f t="shared" si="11"/>
        <v>477</v>
      </c>
      <c r="H477" s="1232">
        <v>202103</v>
      </c>
      <c r="I477" s="1493">
        <v>202203</v>
      </c>
    </row>
    <row r="478" spans="1:10">
      <c r="A478" s="1536">
        <f t="shared" si="11"/>
        <v>478</v>
      </c>
      <c r="H478" s="1494" t="s">
        <v>1415</v>
      </c>
      <c r="I478" s="1495" t="s">
        <v>1412</v>
      </c>
    </row>
    <row r="479" spans="1:10">
      <c r="A479" s="1536">
        <f t="shared" si="11"/>
        <v>479</v>
      </c>
      <c r="H479" s="1234" t="s">
        <v>1347</v>
      </c>
      <c r="I479" s="1234" t="s">
        <v>1348</v>
      </c>
      <c r="J479" s="1065" t="s">
        <v>1349</v>
      </c>
    </row>
    <row r="480" spans="1:10" ht="14.25" thickBot="1">
      <c r="A480" s="1536">
        <f t="shared" si="11"/>
        <v>480</v>
      </c>
      <c r="E480" s="1496" t="s">
        <v>1371</v>
      </c>
      <c r="F480" s="1497"/>
      <c r="G480" s="1498"/>
      <c r="H480" s="1523" t="s">
        <v>79</v>
      </c>
      <c r="I480" s="1523" t="s">
        <v>79</v>
      </c>
      <c r="J480" s="1500" t="s">
        <v>53</v>
      </c>
    </row>
    <row r="481" spans="1:10">
      <c r="A481" s="1536">
        <f t="shared" si="11"/>
        <v>481</v>
      </c>
      <c r="E481" s="1335" t="s">
        <v>1372</v>
      </c>
      <c r="H481" s="2"/>
      <c r="I481" s="2"/>
      <c r="J481" s="1510"/>
    </row>
    <row r="482" spans="1:10">
      <c r="A482" s="1536">
        <f t="shared" si="11"/>
        <v>482</v>
      </c>
      <c r="E482" s="1501" t="s">
        <v>1352</v>
      </c>
      <c r="H482" s="44" t="s">
        <v>79</v>
      </c>
      <c r="I482" s="44" t="s">
        <v>79</v>
      </c>
      <c r="J482" s="1510"/>
    </row>
    <row r="483" spans="1:10">
      <c r="A483" s="1536">
        <f t="shared" si="11"/>
        <v>483</v>
      </c>
      <c r="E483" s="1502" t="s">
        <v>1353</v>
      </c>
      <c r="F483" s="457"/>
      <c r="G483" s="457"/>
      <c r="H483" s="65" t="s">
        <v>1381</v>
      </c>
      <c r="I483" s="390">
        <v>2407408</v>
      </c>
      <c r="J483" s="1511" t="str">
        <f t="shared" ref="J483:J502" si="13">IF(SUM(H483)=0,"- ",IF(SUM(I483)=0,"- ",SUM(I483)-SUM(H483)))</f>
        <v xml:space="preserve">- </v>
      </c>
    </row>
    <row r="484" spans="1:10">
      <c r="A484" s="1536">
        <f t="shared" si="11"/>
        <v>484</v>
      </c>
      <c r="E484" s="1504" t="s">
        <v>1354</v>
      </c>
      <c r="F484" s="459"/>
      <c r="G484" s="459"/>
      <c r="H484" s="67" t="s">
        <v>1381</v>
      </c>
      <c r="I484" s="391">
        <v>2259308</v>
      </c>
      <c r="J484" s="1506" t="str">
        <f t="shared" si="13"/>
        <v xml:space="preserve">- </v>
      </c>
    </row>
    <row r="485" spans="1:10">
      <c r="A485" s="1536">
        <f t="shared" si="11"/>
        <v>485</v>
      </c>
      <c r="E485" s="1507" t="s">
        <v>1355</v>
      </c>
      <c r="F485" s="461"/>
      <c r="G485" s="461"/>
      <c r="H485" s="69" t="s">
        <v>1381</v>
      </c>
      <c r="I485" s="394">
        <v>148100</v>
      </c>
      <c r="J485" s="1509" t="str">
        <f t="shared" si="13"/>
        <v xml:space="preserve">- </v>
      </c>
    </row>
    <row r="486" spans="1:10">
      <c r="A486" s="1536">
        <f t="shared" si="11"/>
        <v>486</v>
      </c>
      <c r="E486" s="1501" t="s">
        <v>1356</v>
      </c>
      <c r="H486" s="1524" t="s">
        <v>79</v>
      </c>
      <c r="I486" s="1524" t="s">
        <v>79</v>
      </c>
      <c r="J486" s="1510"/>
    </row>
    <row r="487" spans="1:10">
      <c r="A487" s="1536">
        <f t="shared" si="11"/>
        <v>487</v>
      </c>
      <c r="E487" s="1501" t="s">
        <v>1357</v>
      </c>
      <c r="H487" s="1524" t="s">
        <v>79</v>
      </c>
      <c r="I487" s="1524" t="s">
        <v>79</v>
      </c>
      <c r="J487" s="1510"/>
    </row>
    <row r="488" spans="1:10">
      <c r="A488" s="1536">
        <f t="shared" si="11"/>
        <v>488</v>
      </c>
      <c r="E488" s="1502" t="s">
        <v>1353</v>
      </c>
      <c r="F488" s="457"/>
      <c r="G488" s="457"/>
      <c r="H488" s="65" t="s">
        <v>1381</v>
      </c>
      <c r="I488" s="390">
        <v>2079</v>
      </c>
      <c r="J488" s="1511" t="str">
        <f t="shared" si="13"/>
        <v xml:space="preserve">- </v>
      </c>
    </row>
    <row r="489" spans="1:10">
      <c r="A489" s="1536">
        <f t="shared" si="11"/>
        <v>489</v>
      </c>
      <c r="E489" s="1504" t="s">
        <v>1354</v>
      </c>
      <c r="F489" s="459"/>
      <c r="G489" s="459"/>
      <c r="H489" s="67" t="s">
        <v>1381</v>
      </c>
      <c r="I489" s="391">
        <v>2079</v>
      </c>
      <c r="J489" s="1506" t="str">
        <f t="shared" si="13"/>
        <v xml:space="preserve">- </v>
      </c>
    </row>
    <row r="490" spans="1:10">
      <c r="A490" s="1536">
        <f t="shared" si="11"/>
        <v>490</v>
      </c>
      <c r="E490" s="1507" t="s">
        <v>1355</v>
      </c>
      <c r="F490" s="461"/>
      <c r="G490" s="461"/>
      <c r="H490" s="69" t="s">
        <v>1381</v>
      </c>
      <c r="I490" s="394" t="s">
        <v>1381</v>
      </c>
      <c r="J490" s="1509" t="str">
        <f t="shared" si="13"/>
        <v xml:space="preserve">- </v>
      </c>
    </row>
    <row r="491" spans="1:10">
      <c r="A491" s="1536">
        <f t="shared" si="11"/>
        <v>491</v>
      </c>
      <c r="E491" s="1501" t="s">
        <v>1358</v>
      </c>
      <c r="H491" s="1524" t="s">
        <v>79</v>
      </c>
      <c r="I491" s="1524" t="s">
        <v>79</v>
      </c>
      <c r="J491" s="1510"/>
    </row>
    <row r="492" spans="1:10">
      <c r="A492" s="1536">
        <f t="shared" si="11"/>
        <v>492</v>
      </c>
      <c r="E492" s="1502" t="s">
        <v>1353</v>
      </c>
      <c r="F492" s="457"/>
      <c r="G492" s="457"/>
      <c r="H492" s="65" t="s">
        <v>1381</v>
      </c>
      <c r="I492" s="390">
        <v>2409487</v>
      </c>
      <c r="J492" s="1511" t="str">
        <f t="shared" si="13"/>
        <v xml:space="preserve">- </v>
      </c>
    </row>
    <row r="493" spans="1:10">
      <c r="A493" s="1536">
        <f t="shared" si="11"/>
        <v>493</v>
      </c>
      <c r="E493" s="1504" t="s">
        <v>1354</v>
      </c>
      <c r="F493" s="459"/>
      <c r="G493" s="459"/>
      <c r="H493" s="67" t="s">
        <v>1381</v>
      </c>
      <c r="I493" s="391">
        <v>2261387</v>
      </c>
      <c r="J493" s="1506" t="str">
        <f t="shared" si="13"/>
        <v xml:space="preserve">- </v>
      </c>
    </row>
    <row r="494" spans="1:10">
      <c r="A494" s="1536">
        <f t="shared" si="11"/>
        <v>494</v>
      </c>
      <c r="E494" s="1507" t="s">
        <v>1355</v>
      </c>
      <c r="F494" s="461"/>
      <c r="G494" s="461"/>
      <c r="H494" s="69" t="s">
        <v>1381</v>
      </c>
      <c r="I494" s="394">
        <v>148100</v>
      </c>
      <c r="J494" s="1509" t="str">
        <f t="shared" si="13"/>
        <v xml:space="preserve">- </v>
      </c>
    </row>
    <row r="495" spans="1:10">
      <c r="A495" s="1536">
        <f t="shared" si="11"/>
        <v>495</v>
      </c>
      <c r="E495" s="1501" t="s">
        <v>1359</v>
      </c>
      <c r="H495" s="1524" t="s">
        <v>79</v>
      </c>
      <c r="I495" s="1524" t="s">
        <v>1405</v>
      </c>
      <c r="J495" s="1510"/>
    </row>
    <row r="496" spans="1:10">
      <c r="A496" s="1536">
        <f t="shared" si="11"/>
        <v>496</v>
      </c>
      <c r="E496" s="1512" t="s">
        <v>1360</v>
      </c>
      <c r="F496" s="457"/>
      <c r="G496" s="457"/>
      <c r="H496" s="65" t="s">
        <v>1381</v>
      </c>
      <c r="I496" s="390" t="s">
        <v>1381</v>
      </c>
      <c r="J496" s="1511" t="str">
        <f t="shared" si="13"/>
        <v xml:space="preserve">- </v>
      </c>
    </row>
    <row r="497" spans="1:10">
      <c r="A497" s="1536">
        <f t="shared" si="11"/>
        <v>497</v>
      </c>
      <c r="E497" s="1513" t="s">
        <v>186</v>
      </c>
      <c r="F497" s="459"/>
      <c r="G497" s="459"/>
      <c r="H497" s="67" t="s">
        <v>1381</v>
      </c>
      <c r="I497" s="391" t="s">
        <v>1381</v>
      </c>
      <c r="J497" s="1506" t="str">
        <f t="shared" si="13"/>
        <v xml:space="preserve">- </v>
      </c>
    </row>
    <row r="498" spans="1:10">
      <c r="A498" s="1536">
        <f t="shared" si="11"/>
        <v>498</v>
      </c>
      <c r="E498" s="1513" t="s">
        <v>1361</v>
      </c>
      <c r="F498" s="459"/>
      <c r="G498" s="459"/>
      <c r="H498" s="67" t="s">
        <v>1381</v>
      </c>
      <c r="I498" s="391" t="s">
        <v>1381</v>
      </c>
      <c r="J498" s="1506" t="str">
        <f t="shared" si="13"/>
        <v xml:space="preserve">- </v>
      </c>
    </row>
    <row r="499" spans="1:10">
      <c r="A499" s="1536">
        <f t="shared" si="11"/>
        <v>499</v>
      </c>
      <c r="E499" s="1504" t="s">
        <v>1362</v>
      </c>
      <c r="F499" s="459"/>
      <c r="G499" s="459"/>
      <c r="H499" s="67" t="s">
        <v>1381</v>
      </c>
      <c r="I499" s="391" t="s">
        <v>1381</v>
      </c>
      <c r="J499" s="1506" t="str">
        <f t="shared" si="13"/>
        <v xml:space="preserve">- </v>
      </c>
    </row>
    <row r="500" spans="1:10">
      <c r="A500" s="1536">
        <f t="shared" si="11"/>
        <v>500</v>
      </c>
      <c r="E500" s="1504" t="s">
        <v>1363</v>
      </c>
      <c r="F500" s="459"/>
      <c r="G500" s="459"/>
      <c r="H500" s="67" t="s">
        <v>1381</v>
      </c>
      <c r="I500" s="391" t="s">
        <v>1381</v>
      </c>
      <c r="J500" s="1506" t="str">
        <f t="shared" si="13"/>
        <v xml:space="preserve">- </v>
      </c>
    </row>
    <row r="501" spans="1:10">
      <c r="A501" s="1536">
        <f t="shared" si="11"/>
        <v>501</v>
      </c>
      <c r="E501" s="1367" t="s">
        <v>1373</v>
      </c>
      <c r="F501" s="459"/>
      <c r="G501" s="459"/>
      <c r="H501" s="67" t="s">
        <v>1381</v>
      </c>
      <c r="I501" s="391" t="s">
        <v>1381</v>
      </c>
      <c r="J501" s="1506" t="str">
        <f t="shared" si="13"/>
        <v xml:space="preserve">- </v>
      </c>
    </row>
    <row r="502" spans="1:10">
      <c r="A502" s="1536">
        <f t="shared" si="11"/>
        <v>502</v>
      </c>
      <c r="E502" s="1332" t="s">
        <v>1365</v>
      </c>
      <c r="F502" s="694"/>
      <c r="G502" s="694"/>
      <c r="H502" s="191" t="s">
        <v>1381</v>
      </c>
      <c r="I502" s="1515">
        <v>102942</v>
      </c>
      <c r="J502" s="1516" t="str">
        <f t="shared" si="13"/>
        <v xml:space="preserve">- </v>
      </c>
    </row>
    <row r="503" spans="1:10">
      <c r="A503" s="1536">
        <f t="shared" ref="A503" si="14">A502+1</f>
        <v>503</v>
      </c>
      <c r="E503" s="1517" t="s">
        <v>1374</v>
      </c>
      <c r="F503" s="418"/>
      <c r="G503" s="418"/>
      <c r="H503" s="418"/>
      <c r="I503" s="418"/>
      <c r="J503" s="418"/>
    </row>
  </sheetData>
  <mergeCells count="145">
    <mergeCell ref="O296:O297"/>
    <mergeCell ref="E321:F322"/>
    <mergeCell ref="E380:F381"/>
    <mergeCell ref="M285:M286"/>
    <mergeCell ref="N285:N286"/>
    <mergeCell ref="O285:O286"/>
    <mergeCell ref="G296:G297"/>
    <mergeCell ref="H296:H297"/>
    <mergeCell ref="I296:I297"/>
    <mergeCell ref="J296:J297"/>
    <mergeCell ref="K296:K297"/>
    <mergeCell ref="L296:L297"/>
    <mergeCell ref="N296:N297"/>
    <mergeCell ref="G285:G286"/>
    <mergeCell ref="H285:H286"/>
    <mergeCell ref="I285:I286"/>
    <mergeCell ref="J285:J286"/>
    <mergeCell ref="K285:K286"/>
    <mergeCell ref="L285:L286"/>
    <mergeCell ref="O259:O260"/>
    <mergeCell ref="G280:G281"/>
    <mergeCell ref="H280:H281"/>
    <mergeCell ref="I280:I281"/>
    <mergeCell ref="J280:J281"/>
    <mergeCell ref="K280:K281"/>
    <mergeCell ref="L280:L281"/>
    <mergeCell ref="M280:M281"/>
    <mergeCell ref="N280:N281"/>
    <mergeCell ref="O280:O281"/>
    <mergeCell ref="G259:G260"/>
    <mergeCell ref="H259:H260"/>
    <mergeCell ref="I259:I260"/>
    <mergeCell ref="J259:J260"/>
    <mergeCell ref="K259:K260"/>
    <mergeCell ref="L259:L260"/>
    <mergeCell ref="O250:O251"/>
    <mergeCell ref="G254:G255"/>
    <mergeCell ref="H254:H255"/>
    <mergeCell ref="I254:I255"/>
    <mergeCell ref="J254:J255"/>
    <mergeCell ref="K254:K255"/>
    <mergeCell ref="L254:L255"/>
    <mergeCell ref="O254:O255"/>
    <mergeCell ref="L243:L244"/>
    <mergeCell ref="N243:N244"/>
    <mergeCell ref="O243:O244"/>
    <mergeCell ref="G250:G251"/>
    <mergeCell ref="H250:H251"/>
    <mergeCell ref="I250:I251"/>
    <mergeCell ref="J250:J251"/>
    <mergeCell ref="K250:K251"/>
    <mergeCell ref="L250:L251"/>
    <mergeCell ref="N250:N251"/>
    <mergeCell ref="E238:F239"/>
    <mergeCell ref="G243:G244"/>
    <mergeCell ref="H243:H244"/>
    <mergeCell ref="I243:I244"/>
    <mergeCell ref="J243:J244"/>
    <mergeCell ref="K243:K244"/>
    <mergeCell ref="N204:N205"/>
    <mergeCell ref="O204:O205"/>
    <mergeCell ref="G215:G216"/>
    <mergeCell ref="H215:H216"/>
    <mergeCell ref="I215:I216"/>
    <mergeCell ref="J215:J216"/>
    <mergeCell ref="K215:K216"/>
    <mergeCell ref="L215:L216"/>
    <mergeCell ref="N215:N216"/>
    <mergeCell ref="O215:O216"/>
    <mergeCell ref="M199:M200"/>
    <mergeCell ref="N199:N200"/>
    <mergeCell ref="O199:O200"/>
    <mergeCell ref="G204:G205"/>
    <mergeCell ref="H204:H205"/>
    <mergeCell ref="I204:I205"/>
    <mergeCell ref="J204:J205"/>
    <mergeCell ref="K204:K205"/>
    <mergeCell ref="L204:L205"/>
    <mergeCell ref="M204:M205"/>
    <mergeCell ref="G199:G200"/>
    <mergeCell ref="H199:H200"/>
    <mergeCell ref="I199:I200"/>
    <mergeCell ref="J199:J200"/>
    <mergeCell ref="K199:K200"/>
    <mergeCell ref="L199:L200"/>
    <mergeCell ref="O173:O174"/>
    <mergeCell ref="G178:G179"/>
    <mergeCell ref="H178:H179"/>
    <mergeCell ref="I178:I179"/>
    <mergeCell ref="J178:J179"/>
    <mergeCell ref="K178:K179"/>
    <mergeCell ref="L178:L179"/>
    <mergeCell ref="O178:O179"/>
    <mergeCell ref="G173:G174"/>
    <mergeCell ref="H173:H174"/>
    <mergeCell ref="I173:I174"/>
    <mergeCell ref="J173:J174"/>
    <mergeCell ref="K173:K174"/>
    <mergeCell ref="L173:L174"/>
    <mergeCell ref="O162:O163"/>
    <mergeCell ref="G169:G170"/>
    <mergeCell ref="H169:H170"/>
    <mergeCell ref="I169:I170"/>
    <mergeCell ref="J169:J170"/>
    <mergeCell ref="K169:K170"/>
    <mergeCell ref="L169:L170"/>
    <mergeCell ref="N169:N170"/>
    <mergeCell ref="O169:O170"/>
    <mergeCell ref="E84:I84"/>
    <mergeCell ref="J84:N84"/>
    <mergeCell ref="E157:F158"/>
    <mergeCell ref="G162:G163"/>
    <mergeCell ref="H162:H163"/>
    <mergeCell ref="I162:I163"/>
    <mergeCell ref="J162:J163"/>
    <mergeCell ref="K162:K163"/>
    <mergeCell ref="L162:L163"/>
    <mergeCell ref="N162:N163"/>
    <mergeCell ref="E79:G79"/>
    <mergeCell ref="J79:L79"/>
    <mergeCell ref="E80:G80"/>
    <mergeCell ref="J80:L80"/>
    <mergeCell ref="E83:I83"/>
    <mergeCell ref="J83:N83"/>
    <mergeCell ref="E76:G76"/>
    <mergeCell ref="J76:L76"/>
    <mergeCell ref="E77:G77"/>
    <mergeCell ref="J77:L77"/>
    <mergeCell ref="E78:G78"/>
    <mergeCell ref="J78:L78"/>
    <mergeCell ref="E71:I71"/>
    <mergeCell ref="J71:N71"/>
    <mergeCell ref="E72:G75"/>
    <mergeCell ref="H72:H75"/>
    <mergeCell ref="I72:I75"/>
    <mergeCell ref="J72:L75"/>
    <mergeCell ref="M72:M75"/>
    <mergeCell ref="N72:N75"/>
    <mergeCell ref="B1:C1"/>
    <mergeCell ref="E1:E2"/>
    <mergeCell ref="B2:C2"/>
    <mergeCell ref="E4:O4"/>
    <mergeCell ref="E19:F19"/>
    <mergeCell ref="E70:I70"/>
    <mergeCell ref="J70:N70"/>
  </mergeCells>
  <phoneticPr fontId="4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54523-6412-48FA-ACB6-BC23E9A2DE8F}">
  <sheetPr>
    <tabColor theme="3" tint="-0.499984740745262"/>
  </sheetPr>
  <dimension ref="A1:S548"/>
  <sheetViews>
    <sheetView showGridLines="0" workbookViewId="0">
      <pane ySplit="5" topLeftCell="A6" activePane="bottomLeft" state="frozen"/>
      <selection pane="bottomLeft"/>
    </sheetView>
  </sheetViews>
  <sheetFormatPr defaultRowHeight="13.5"/>
  <cols>
    <col min="1" max="1" width="5.5" style="1536" bestFit="1" customWidth="1"/>
    <col min="2" max="2" width="4.75" style="3" bestFit="1" customWidth="1"/>
    <col min="3" max="3" width="6.25" style="3" bestFit="1" customWidth="1"/>
    <col min="4" max="4" width="5" style="1065" customWidth="1"/>
    <col min="5" max="5" width="13.25" style="5" customWidth="1"/>
    <col min="6" max="6" width="11.125" style="5" customWidth="1"/>
    <col min="7" max="7" width="12.5" style="5" customWidth="1"/>
    <col min="8" max="8" width="13.75" style="5" customWidth="1"/>
    <col min="9" max="9" width="14.75" style="5" customWidth="1"/>
    <col min="10" max="11" width="13.75" style="5" customWidth="1"/>
    <col min="12" max="12" width="15.375" style="5" customWidth="1"/>
    <col min="13" max="13" width="14.25" style="5" customWidth="1"/>
    <col min="14" max="16" width="13.75" style="5" customWidth="1"/>
    <col min="17" max="18" width="8" style="5" bestFit="1" customWidth="1"/>
    <col min="19" max="19" width="12.625" style="5" bestFit="1" customWidth="1"/>
    <col min="20" max="21" width="8" style="5" bestFit="1" customWidth="1"/>
    <col min="22" max="16384" width="9" style="5"/>
  </cols>
  <sheetData>
    <row r="1" spans="1:16" s="124" customFormat="1" ht="14.25">
      <c r="A1" s="1536">
        <v>1</v>
      </c>
      <c r="B1" s="1552" t="s">
        <v>0</v>
      </c>
      <c r="C1" s="1552"/>
      <c r="D1" s="1214"/>
      <c r="E1" s="1553" t="s">
        <v>1</v>
      </c>
      <c r="F1" s="1537">
        <v>202203</v>
      </c>
      <c r="G1" s="1538"/>
      <c r="H1" s="1539" t="s">
        <v>2</v>
      </c>
      <c r="I1" s="1539" t="s">
        <v>3</v>
      </c>
      <c r="J1" s="1539" t="s">
        <v>4</v>
      </c>
      <c r="K1" s="1539"/>
      <c r="L1" s="1539"/>
      <c r="M1" s="1214"/>
      <c r="N1" s="1215"/>
    </row>
    <row r="2" spans="1:16" s="124" customFormat="1" ht="16.5">
      <c r="A2" s="1536">
        <f>A1+1</f>
        <v>2</v>
      </c>
      <c r="B2" s="1552" t="s">
        <v>1379</v>
      </c>
      <c r="C2" s="1552"/>
      <c r="D2" s="1214"/>
      <c r="E2" s="1554"/>
      <c r="F2" s="1540" t="s">
        <v>1412</v>
      </c>
      <c r="G2" s="1541"/>
      <c r="H2" s="1542">
        <v>17</v>
      </c>
      <c r="I2" s="1543"/>
      <c r="J2" s="1660" t="s">
        <v>1433</v>
      </c>
      <c r="K2" s="1544"/>
      <c r="L2" s="1543"/>
      <c r="M2" s="1216"/>
    </row>
    <row r="3" spans="1:16" s="2" customFormat="1" ht="6.75" customHeight="1">
      <c r="A3" s="1536">
        <f>A2+1</f>
        <v>3</v>
      </c>
      <c r="B3" s="3"/>
      <c r="C3" s="3"/>
      <c r="D3" s="11"/>
      <c r="E3" s="4"/>
      <c r="F3" s="4"/>
      <c r="G3" s="4"/>
      <c r="H3" s="4"/>
      <c r="I3" s="4"/>
      <c r="J3" s="4"/>
      <c r="K3" s="4"/>
      <c r="L3" s="4"/>
      <c r="M3" s="4"/>
    </row>
    <row r="4" spans="1:16" ht="31.5">
      <c r="A4" s="1536">
        <f>A3+1</f>
        <v>4</v>
      </c>
      <c r="E4" s="1654" t="s">
        <v>1376</v>
      </c>
      <c r="F4" s="1630"/>
      <c r="G4" s="1630"/>
      <c r="H4" s="1630"/>
      <c r="I4" s="1630"/>
      <c r="J4" s="1630"/>
      <c r="K4" s="1630"/>
      <c r="L4" s="1630"/>
      <c r="M4" s="1630"/>
    </row>
    <row r="5" spans="1:16" ht="5.25" customHeight="1">
      <c r="A5" s="1536">
        <f t="shared" ref="A5:A66" si="0">A4+1</f>
        <v>5</v>
      </c>
    </row>
    <row r="6" spans="1:16" ht="23.25">
      <c r="A6" s="1536">
        <f t="shared" si="0"/>
        <v>6</v>
      </c>
      <c r="D6" s="1083"/>
      <c r="E6" s="935" t="s">
        <v>840</v>
      </c>
      <c r="F6" s="493"/>
      <c r="G6" s="493"/>
    </row>
    <row r="7" spans="1:16">
      <c r="A7" s="1536">
        <f t="shared" si="0"/>
        <v>7</v>
      </c>
      <c r="D7" s="1083"/>
      <c r="E7" s="518"/>
      <c r="F7" s="493"/>
      <c r="G7" s="493"/>
    </row>
    <row r="8" spans="1:16" s="412" customFormat="1" ht="20.25" customHeight="1" thickBot="1">
      <c r="A8" s="1536">
        <f t="shared" si="0"/>
        <v>8</v>
      </c>
      <c r="B8" s="413"/>
      <c r="C8" s="413"/>
      <c r="D8" s="1103">
        <v>1</v>
      </c>
      <c r="E8" s="1093" t="s">
        <v>841</v>
      </c>
      <c r="F8" s="1104"/>
      <c r="G8" s="1104"/>
      <c r="H8" s="1105"/>
      <c r="I8" s="1105"/>
      <c r="J8" s="1105"/>
      <c r="K8" s="1105"/>
      <c r="L8" s="1105"/>
      <c r="M8" s="1094" t="s">
        <v>52</v>
      </c>
    </row>
    <row r="9" spans="1:16" s="399" customFormat="1" ht="16.5">
      <c r="A9" s="1536">
        <f t="shared" si="0"/>
        <v>9</v>
      </c>
      <c r="B9" s="398"/>
      <c r="C9" s="398"/>
      <c r="D9" s="1085"/>
      <c r="E9" s="938"/>
      <c r="F9" s="493"/>
      <c r="G9" s="493"/>
      <c r="H9" s="493"/>
      <c r="I9" s="493"/>
      <c r="J9" s="780">
        <v>202103</v>
      </c>
      <c r="K9" s="1111"/>
      <c r="L9" s="1111"/>
      <c r="M9" s="1157">
        <v>202203</v>
      </c>
    </row>
    <row r="10" spans="1:16">
      <c r="A10" s="1536">
        <f t="shared" si="0"/>
        <v>10</v>
      </c>
      <c r="D10" s="1063"/>
      <c r="E10" s="508"/>
      <c r="F10" s="508"/>
      <c r="G10" s="508"/>
      <c r="H10" s="939"/>
      <c r="I10" s="927"/>
      <c r="J10" s="616" t="s">
        <v>1415</v>
      </c>
      <c r="K10" s="1153"/>
      <c r="L10" s="1154"/>
      <c r="M10" s="1145" t="s">
        <v>1412</v>
      </c>
    </row>
    <row r="11" spans="1:16">
      <c r="A11" s="1536">
        <f t="shared" si="0"/>
        <v>11</v>
      </c>
      <c r="D11" s="1063"/>
      <c r="E11" s="697"/>
      <c r="F11" s="697"/>
      <c r="G11" s="697"/>
      <c r="H11" s="940" t="s">
        <v>481</v>
      </c>
      <c r="I11" s="941" t="s">
        <v>482</v>
      </c>
      <c r="J11" s="940" t="s">
        <v>842</v>
      </c>
      <c r="K11" s="1155" t="s">
        <v>481</v>
      </c>
      <c r="L11" s="1156" t="s">
        <v>482</v>
      </c>
      <c r="M11" s="1155" t="s">
        <v>842</v>
      </c>
    </row>
    <row r="12" spans="1:16">
      <c r="A12" s="1536">
        <f t="shared" si="0"/>
        <v>12</v>
      </c>
      <c r="D12" s="1063"/>
      <c r="E12" s="505"/>
      <c r="F12" s="505"/>
      <c r="G12" s="505"/>
      <c r="H12" s="1234"/>
      <c r="I12" s="1064"/>
      <c r="J12" s="1234" t="s">
        <v>79</v>
      </c>
      <c r="K12" s="1233"/>
      <c r="L12" s="1229"/>
      <c r="M12" s="1233" t="s">
        <v>79</v>
      </c>
    </row>
    <row r="13" spans="1:16">
      <c r="A13" s="1536">
        <f t="shared" si="0"/>
        <v>13</v>
      </c>
      <c r="D13" s="1063"/>
      <c r="E13" s="942" t="s">
        <v>843</v>
      </c>
      <c r="F13" s="926"/>
      <c r="G13" s="926"/>
      <c r="H13" s="286">
        <v>119800</v>
      </c>
      <c r="I13" s="286">
        <v>17200</v>
      </c>
      <c r="J13" s="286">
        <v>137128</v>
      </c>
      <c r="K13" s="943">
        <v>124600</v>
      </c>
      <c r="L13" s="943">
        <v>17100</v>
      </c>
      <c r="M13" s="943">
        <v>141776</v>
      </c>
    </row>
    <row r="14" spans="1:16">
      <c r="A14" s="1536">
        <f t="shared" si="0"/>
        <v>14</v>
      </c>
      <c r="D14" s="1063"/>
      <c r="E14" s="944" t="s">
        <v>844</v>
      </c>
      <c r="F14" s="945"/>
      <c r="G14" s="945"/>
      <c r="H14" s="45">
        <v>1100</v>
      </c>
      <c r="I14" s="45">
        <v>11400</v>
      </c>
      <c r="J14" s="45">
        <v>12547</v>
      </c>
      <c r="K14" s="946">
        <v>900</v>
      </c>
      <c r="L14" s="946">
        <v>9000</v>
      </c>
      <c r="M14" s="946">
        <v>9952</v>
      </c>
    </row>
    <row r="15" spans="1:16">
      <c r="A15" s="1536">
        <f t="shared" si="0"/>
        <v>15</v>
      </c>
      <c r="D15" s="1063"/>
      <c r="E15" s="947" t="s">
        <v>845</v>
      </c>
      <c r="F15" s="928"/>
      <c r="G15" s="928"/>
      <c r="H15" s="48">
        <v>118725</v>
      </c>
      <c r="I15" s="48">
        <v>5856</v>
      </c>
      <c r="J15" s="48">
        <v>124581</v>
      </c>
      <c r="K15" s="948">
        <v>123686</v>
      </c>
      <c r="L15" s="948">
        <v>8138</v>
      </c>
      <c r="M15" s="948">
        <v>131824</v>
      </c>
    </row>
    <row r="16" spans="1:16" s="2" customFormat="1">
      <c r="A16" s="1536">
        <f t="shared" si="0"/>
        <v>16</v>
      </c>
      <c r="B16" s="3"/>
      <c r="C16" s="3"/>
      <c r="D16" s="494"/>
      <c r="E16" s="949" t="s">
        <v>846</v>
      </c>
      <c r="F16" s="945"/>
      <c r="G16" s="949"/>
      <c r="H16" s="206">
        <v>23</v>
      </c>
      <c r="I16" s="206" t="s">
        <v>1381</v>
      </c>
      <c r="J16" s="206">
        <v>23</v>
      </c>
      <c r="K16" s="950">
        <v>115</v>
      </c>
      <c r="L16" s="950" t="s">
        <v>1381</v>
      </c>
      <c r="M16" s="950">
        <v>115</v>
      </c>
      <c r="P16" s="5"/>
    </row>
    <row r="17" spans="1:13">
      <c r="A17" s="1536">
        <f t="shared" si="0"/>
        <v>17</v>
      </c>
      <c r="D17" s="1063"/>
      <c r="E17" s="942" t="s">
        <v>520</v>
      </c>
      <c r="F17" s="926"/>
      <c r="G17" s="926"/>
      <c r="H17" s="44">
        <v>44579</v>
      </c>
      <c r="I17" s="44">
        <v>433</v>
      </c>
      <c r="J17" s="44">
        <v>45013</v>
      </c>
      <c r="K17" s="943">
        <v>45991</v>
      </c>
      <c r="L17" s="943">
        <v>427</v>
      </c>
      <c r="M17" s="943">
        <v>46303</v>
      </c>
    </row>
    <row r="18" spans="1:13">
      <c r="A18" s="1536">
        <f t="shared" si="0"/>
        <v>18</v>
      </c>
      <c r="D18" s="1063"/>
      <c r="E18" s="944" t="s">
        <v>847</v>
      </c>
      <c r="F18" s="945"/>
      <c r="G18" s="945"/>
      <c r="H18" s="44">
        <v>18582</v>
      </c>
      <c r="I18" s="44">
        <v>283</v>
      </c>
      <c r="J18" s="44">
        <v>18865</v>
      </c>
      <c r="K18" s="946">
        <v>18526</v>
      </c>
      <c r="L18" s="946">
        <v>340</v>
      </c>
      <c r="M18" s="946">
        <v>18866</v>
      </c>
    </row>
    <row r="19" spans="1:13">
      <c r="A19" s="1536">
        <f t="shared" si="0"/>
        <v>19</v>
      </c>
      <c r="D19" s="1063"/>
      <c r="E19" s="947" t="s">
        <v>848</v>
      </c>
      <c r="F19" s="928"/>
      <c r="G19" s="928"/>
      <c r="H19" s="44">
        <v>25997</v>
      </c>
      <c r="I19" s="44">
        <v>150</v>
      </c>
      <c r="J19" s="44">
        <v>26147</v>
      </c>
      <c r="K19" s="948">
        <v>27350</v>
      </c>
      <c r="L19" s="948">
        <v>86</v>
      </c>
      <c r="M19" s="948">
        <v>27436</v>
      </c>
    </row>
    <row r="20" spans="1:13">
      <c r="A20" s="1536">
        <f t="shared" si="0"/>
        <v>20</v>
      </c>
      <c r="D20" s="1063"/>
      <c r="E20" s="942" t="s">
        <v>849</v>
      </c>
      <c r="F20" s="926"/>
      <c r="G20" s="945"/>
      <c r="H20" s="193">
        <v>1751</v>
      </c>
      <c r="I20" s="193">
        <v>12</v>
      </c>
      <c r="J20" s="193">
        <v>1763</v>
      </c>
      <c r="K20" s="946">
        <v>1100</v>
      </c>
      <c r="L20" s="946">
        <v>12</v>
      </c>
      <c r="M20" s="946">
        <v>1113</v>
      </c>
    </row>
    <row r="21" spans="1:13">
      <c r="A21" s="1536">
        <f t="shared" si="0"/>
        <v>21</v>
      </c>
      <c r="D21" s="1063"/>
      <c r="E21" s="944" t="s">
        <v>850</v>
      </c>
      <c r="F21" s="945"/>
      <c r="G21" s="945"/>
      <c r="H21" s="44" t="s">
        <v>79</v>
      </c>
      <c r="I21" s="44" t="s">
        <v>1381</v>
      </c>
      <c r="J21" s="44" t="s">
        <v>1381</v>
      </c>
      <c r="K21" s="946" t="s">
        <v>79</v>
      </c>
      <c r="L21" s="946" t="s">
        <v>1381</v>
      </c>
      <c r="M21" s="946" t="s">
        <v>1381</v>
      </c>
    </row>
    <row r="22" spans="1:13">
      <c r="A22" s="1536">
        <f t="shared" si="0"/>
        <v>22</v>
      </c>
      <c r="D22" s="1063"/>
      <c r="E22" s="951" t="s">
        <v>851</v>
      </c>
      <c r="F22" s="945"/>
      <c r="G22" s="945"/>
      <c r="H22" s="46">
        <v>1751</v>
      </c>
      <c r="I22" s="46">
        <v>12</v>
      </c>
      <c r="J22" s="46">
        <v>1763</v>
      </c>
      <c r="K22" s="948">
        <v>1100</v>
      </c>
      <c r="L22" s="948">
        <v>12</v>
      </c>
      <c r="M22" s="948">
        <v>1112</v>
      </c>
    </row>
    <row r="23" spans="1:13">
      <c r="A23" s="1536">
        <f t="shared" si="0"/>
        <v>23</v>
      </c>
      <c r="D23" s="1063"/>
      <c r="E23" s="942" t="s">
        <v>852</v>
      </c>
      <c r="F23" s="926"/>
      <c r="G23" s="926"/>
      <c r="H23" s="44">
        <v>-696</v>
      </c>
      <c r="I23" s="44">
        <v>4224</v>
      </c>
      <c r="J23" s="44">
        <v>6034</v>
      </c>
      <c r="K23" s="946">
        <v>377</v>
      </c>
      <c r="L23" s="946">
        <v>666</v>
      </c>
      <c r="M23" s="946">
        <v>4207</v>
      </c>
    </row>
    <row r="24" spans="1:13">
      <c r="A24" s="1536">
        <f t="shared" si="0"/>
        <v>24</v>
      </c>
      <c r="D24" s="1063"/>
      <c r="E24" s="944" t="s">
        <v>853</v>
      </c>
      <c r="F24" s="945"/>
      <c r="G24" s="945"/>
      <c r="H24" s="44" t="s">
        <v>79</v>
      </c>
      <c r="I24" s="44" t="s">
        <v>79</v>
      </c>
      <c r="J24" s="44">
        <v>2506</v>
      </c>
      <c r="K24" s="946" t="s">
        <v>79</v>
      </c>
      <c r="L24" s="946" t="s">
        <v>79</v>
      </c>
      <c r="M24" s="946">
        <v>3163</v>
      </c>
    </row>
    <row r="25" spans="1:13">
      <c r="A25" s="1536">
        <f t="shared" si="0"/>
        <v>25</v>
      </c>
      <c r="D25" s="1063"/>
      <c r="E25" s="951" t="s">
        <v>854</v>
      </c>
      <c r="F25" s="945"/>
      <c r="G25" s="945"/>
      <c r="H25" s="44">
        <v>-696</v>
      </c>
      <c r="I25" s="44">
        <v>4224</v>
      </c>
      <c r="J25" s="44">
        <v>3528</v>
      </c>
      <c r="K25" s="946">
        <v>377</v>
      </c>
      <c r="L25" s="946">
        <v>666</v>
      </c>
      <c r="M25" s="946">
        <v>1043</v>
      </c>
    </row>
    <row r="26" spans="1:13">
      <c r="A26" s="1536">
        <f t="shared" si="0"/>
        <v>26</v>
      </c>
      <c r="D26" s="1063"/>
      <c r="E26" s="949" t="s">
        <v>855</v>
      </c>
      <c r="F26" s="949"/>
      <c r="G26" s="949"/>
      <c r="H26" s="206">
        <v>145801</v>
      </c>
      <c r="I26" s="206">
        <v>10243</v>
      </c>
      <c r="J26" s="206">
        <v>156044</v>
      </c>
      <c r="K26" s="950">
        <v>152629</v>
      </c>
      <c r="L26" s="950">
        <v>8904</v>
      </c>
      <c r="M26" s="950">
        <v>161534</v>
      </c>
    </row>
    <row r="27" spans="1:13" ht="15" customHeight="1">
      <c r="A27" s="1536">
        <f t="shared" si="0"/>
        <v>27</v>
      </c>
      <c r="D27" s="1063"/>
      <c r="E27" s="949" t="s">
        <v>856</v>
      </c>
      <c r="F27" s="949"/>
      <c r="G27" s="949"/>
      <c r="H27" s="400">
        <v>1.08</v>
      </c>
      <c r="I27" s="400">
        <v>0.97</v>
      </c>
      <c r="J27" s="400">
        <v>1.0900000000000001</v>
      </c>
      <c r="K27" s="952">
        <v>0.98</v>
      </c>
      <c r="L27" s="952">
        <v>0.8</v>
      </c>
      <c r="M27" s="952">
        <v>0.98</v>
      </c>
    </row>
    <row r="28" spans="1:13" ht="15" customHeight="1">
      <c r="A28" s="1536">
        <f t="shared" si="0"/>
        <v>28</v>
      </c>
      <c r="D28" s="1063"/>
      <c r="E28" s="949" t="s">
        <v>857</v>
      </c>
      <c r="F28" s="949"/>
      <c r="G28" s="949"/>
      <c r="H28" s="401"/>
      <c r="I28" s="953"/>
      <c r="J28" s="263">
        <v>66771</v>
      </c>
      <c r="K28" s="1095"/>
      <c r="L28" s="1096"/>
      <c r="M28" s="950">
        <v>75427</v>
      </c>
    </row>
    <row r="29" spans="1:13" ht="15" customHeight="1">
      <c r="A29" s="1536">
        <f t="shared" si="0"/>
        <v>29</v>
      </c>
      <c r="D29" s="1063"/>
      <c r="E29" s="949" t="s">
        <v>858</v>
      </c>
      <c r="F29" s="949"/>
      <c r="G29" s="949"/>
      <c r="H29" s="401"/>
      <c r="I29" s="953"/>
      <c r="J29" s="263">
        <v>70011</v>
      </c>
      <c r="K29" s="1095"/>
      <c r="L29" s="1096"/>
      <c r="M29" s="950">
        <v>76946</v>
      </c>
    </row>
    <row r="30" spans="1:13" ht="15" customHeight="1">
      <c r="A30" s="1536">
        <f t="shared" si="0"/>
        <v>30</v>
      </c>
      <c r="D30" s="1063"/>
      <c r="E30" s="949" t="s">
        <v>859</v>
      </c>
      <c r="F30" s="949"/>
      <c r="G30" s="949"/>
      <c r="H30" s="401"/>
      <c r="I30" s="953"/>
      <c r="J30" s="263">
        <v>70387</v>
      </c>
      <c r="K30" s="1095"/>
      <c r="L30" s="1096"/>
      <c r="M30" s="950">
        <v>78399</v>
      </c>
    </row>
    <row r="31" spans="1:13" ht="15" customHeight="1">
      <c r="A31" s="1536">
        <f t="shared" si="0"/>
        <v>31</v>
      </c>
      <c r="D31" s="1063"/>
      <c r="E31" s="949" t="s">
        <v>860</v>
      </c>
      <c r="F31" s="949"/>
      <c r="G31" s="949"/>
      <c r="H31" s="401"/>
      <c r="I31" s="953"/>
      <c r="J31" s="263">
        <v>66241</v>
      </c>
      <c r="K31" s="1095"/>
      <c r="L31" s="1096"/>
      <c r="M31" s="950">
        <v>75176</v>
      </c>
    </row>
    <row r="32" spans="1:13" s="1161" customFormat="1" ht="12">
      <c r="A32" s="1536">
        <f t="shared" si="0"/>
        <v>32</v>
      </c>
      <c r="B32" s="1158"/>
      <c r="C32" s="1158"/>
      <c r="D32" s="1159"/>
      <c r="E32" s="1160"/>
      <c r="F32" s="1160"/>
      <c r="G32" s="1160"/>
    </row>
    <row r="33" spans="1:13" s="1161" customFormat="1" ht="12">
      <c r="A33" s="1536">
        <f t="shared" si="0"/>
        <v>33</v>
      </c>
      <c r="B33" s="1158"/>
      <c r="C33" s="1158"/>
      <c r="D33" s="1159"/>
      <c r="E33" s="1160"/>
      <c r="F33" s="1160"/>
      <c r="G33" s="1160"/>
    </row>
    <row r="34" spans="1:13" s="412" customFormat="1" ht="20.25" customHeight="1" thickBot="1">
      <c r="A34" s="1536">
        <f t="shared" si="0"/>
        <v>34</v>
      </c>
      <c r="B34" s="413"/>
      <c r="C34" s="413"/>
      <c r="D34" s="1103">
        <f>D8+1</f>
        <v>2</v>
      </c>
      <c r="E34" s="1093" t="s">
        <v>861</v>
      </c>
      <c r="F34" s="1104"/>
      <c r="G34" s="1104"/>
      <c r="H34" s="1105"/>
      <c r="I34" s="1105"/>
      <c r="J34" s="1105"/>
      <c r="K34" s="1105"/>
      <c r="L34" s="1105"/>
      <c r="M34" s="1094" t="s">
        <v>862</v>
      </c>
    </row>
    <row r="35" spans="1:13" s="399" customFormat="1" ht="16.5">
      <c r="A35" s="1536">
        <f t="shared" si="0"/>
        <v>35</v>
      </c>
      <c r="B35" s="398"/>
      <c r="C35" s="398"/>
      <c r="D35" s="1085"/>
      <c r="E35" s="1097"/>
      <c r="F35" s="1098"/>
      <c r="G35" s="1098"/>
      <c r="H35" s="1098"/>
      <c r="I35" s="1098"/>
      <c r="J35" s="1099">
        <v>202103</v>
      </c>
      <c r="K35" s="1151"/>
      <c r="L35" s="1151"/>
      <c r="M35" s="1152">
        <v>202203</v>
      </c>
    </row>
    <row r="36" spans="1:13">
      <c r="A36" s="1536">
        <f t="shared" si="0"/>
        <v>36</v>
      </c>
      <c r="D36" s="1063"/>
      <c r="E36" s="928"/>
      <c r="F36" s="928"/>
      <c r="G36" s="928"/>
      <c r="H36" s="939"/>
      <c r="I36" s="927"/>
      <c r="J36" s="616" t="s">
        <v>1415</v>
      </c>
      <c r="K36" s="1153"/>
      <c r="L36" s="1154"/>
      <c r="M36" s="1145" t="s">
        <v>1412</v>
      </c>
    </row>
    <row r="37" spans="1:13">
      <c r="A37" s="1536">
        <f t="shared" si="0"/>
        <v>37</v>
      </c>
      <c r="D37" s="1063"/>
      <c r="E37" s="945"/>
      <c r="F37" s="945"/>
      <c r="G37" s="945"/>
      <c r="H37" s="940" t="s">
        <v>481</v>
      </c>
      <c r="I37" s="941" t="s">
        <v>482</v>
      </c>
      <c r="J37" s="940" t="s">
        <v>842</v>
      </c>
      <c r="K37" s="1155" t="s">
        <v>481</v>
      </c>
      <c r="L37" s="1156" t="s">
        <v>482</v>
      </c>
      <c r="M37" s="1155" t="s">
        <v>842</v>
      </c>
    </row>
    <row r="38" spans="1:13">
      <c r="A38" s="1536">
        <f t="shared" si="0"/>
        <v>38</v>
      </c>
      <c r="D38" s="1063"/>
      <c r="E38" s="945"/>
      <c r="F38" s="945"/>
      <c r="G38" s="945"/>
      <c r="H38" s="1232"/>
      <c r="I38" s="1064"/>
      <c r="J38" s="1232" t="s">
        <v>79</v>
      </c>
      <c r="K38" s="1233"/>
      <c r="L38" s="1229"/>
      <c r="M38" s="1233" t="s">
        <v>79</v>
      </c>
    </row>
    <row r="39" spans="1:13">
      <c r="A39" s="1536">
        <f t="shared" si="0"/>
        <v>39</v>
      </c>
      <c r="D39" s="1063"/>
      <c r="E39" s="954" t="s">
        <v>863</v>
      </c>
      <c r="F39" s="926"/>
      <c r="G39" s="926"/>
      <c r="H39" s="402">
        <v>243400</v>
      </c>
      <c r="I39" s="369"/>
      <c r="J39" s="403"/>
      <c r="K39" s="955">
        <v>258600</v>
      </c>
      <c r="L39" s="956"/>
      <c r="M39" s="957"/>
    </row>
    <row r="40" spans="1:13">
      <c r="A40" s="1536">
        <f t="shared" si="0"/>
        <v>40</v>
      </c>
      <c r="D40" s="1063"/>
      <c r="E40" s="945"/>
      <c r="F40" s="945"/>
      <c r="G40" s="945" t="s">
        <v>864</v>
      </c>
      <c r="H40" s="44">
        <v>13440800</v>
      </c>
      <c r="I40" s="44">
        <v>1053200</v>
      </c>
      <c r="J40" s="44">
        <v>14250700</v>
      </c>
      <c r="K40" s="946">
        <v>15630400</v>
      </c>
      <c r="L40" s="946">
        <v>1114000</v>
      </c>
      <c r="M40" s="946">
        <v>16485800</v>
      </c>
    </row>
    <row r="41" spans="1:13">
      <c r="A41" s="1536">
        <f t="shared" si="0"/>
        <v>41</v>
      </c>
      <c r="D41" s="1063"/>
      <c r="E41" s="944"/>
      <c r="F41" s="945"/>
      <c r="G41" s="945" t="s">
        <v>865</v>
      </c>
      <c r="H41" s="44">
        <v>119800</v>
      </c>
      <c r="I41" s="44">
        <v>17200</v>
      </c>
      <c r="J41" s="44">
        <v>137128</v>
      </c>
      <c r="K41" s="946">
        <v>124600</v>
      </c>
      <c r="L41" s="946">
        <v>17100</v>
      </c>
      <c r="M41" s="946">
        <v>141776</v>
      </c>
    </row>
    <row r="42" spans="1:13">
      <c r="A42" s="1536">
        <f t="shared" si="0"/>
        <v>42</v>
      </c>
      <c r="D42" s="1063"/>
      <c r="E42" s="947"/>
      <c r="F42" s="928"/>
      <c r="G42" s="928" t="s">
        <v>478</v>
      </c>
      <c r="H42" s="404">
        <v>0.89</v>
      </c>
      <c r="I42" s="404">
        <v>1.64</v>
      </c>
      <c r="J42" s="404">
        <v>0.96</v>
      </c>
      <c r="K42" s="958">
        <v>0.79</v>
      </c>
      <c r="L42" s="958">
        <v>1.54</v>
      </c>
      <c r="M42" s="958">
        <v>0.85</v>
      </c>
    </row>
    <row r="43" spans="1:13">
      <c r="A43" s="1536">
        <f t="shared" si="0"/>
        <v>43</v>
      </c>
      <c r="D43" s="1063"/>
      <c r="E43" s="944" t="s">
        <v>866</v>
      </c>
      <c r="F43" s="945"/>
      <c r="G43" s="945" t="s">
        <v>864</v>
      </c>
      <c r="H43" s="44">
        <v>10584500</v>
      </c>
      <c r="I43" s="193">
        <v>418100</v>
      </c>
      <c r="J43" s="44">
        <v>11002600</v>
      </c>
      <c r="K43" s="946">
        <v>11048200</v>
      </c>
      <c r="L43" s="943">
        <v>406200</v>
      </c>
      <c r="M43" s="946">
        <v>11454500</v>
      </c>
    </row>
    <row r="44" spans="1:13">
      <c r="A44" s="1536">
        <f t="shared" si="0"/>
        <v>44</v>
      </c>
      <c r="D44" s="1063"/>
      <c r="E44" s="944"/>
      <c r="F44" s="945"/>
      <c r="G44" s="945" t="s">
        <v>865</v>
      </c>
      <c r="H44" s="44">
        <v>97800</v>
      </c>
      <c r="I44" s="44">
        <v>5500</v>
      </c>
      <c r="J44" s="44">
        <v>103339</v>
      </c>
      <c r="K44" s="946">
        <v>99000</v>
      </c>
      <c r="L44" s="946">
        <v>4300</v>
      </c>
      <c r="M44" s="946">
        <v>103378</v>
      </c>
    </row>
    <row r="45" spans="1:13">
      <c r="A45" s="1536">
        <f t="shared" si="0"/>
        <v>45</v>
      </c>
      <c r="D45" s="1063"/>
      <c r="E45" s="951"/>
      <c r="F45" s="945"/>
      <c r="G45" s="945" t="s">
        <v>478</v>
      </c>
      <c r="H45" s="404">
        <v>0.92</v>
      </c>
      <c r="I45" s="404">
        <v>1.32</v>
      </c>
      <c r="J45" s="168">
        <v>0.93</v>
      </c>
      <c r="K45" s="959">
        <v>0.89</v>
      </c>
      <c r="L45" s="959">
        <v>1.06</v>
      </c>
      <c r="M45" s="959">
        <v>0.9</v>
      </c>
    </row>
    <row r="46" spans="1:13">
      <c r="A46" s="1536">
        <f t="shared" si="0"/>
        <v>46</v>
      </c>
      <c r="D46" s="1063"/>
      <c r="E46" s="942" t="s">
        <v>867</v>
      </c>
      <c r="F46" s="926"/>
      <c r="G46" s="926" t="s">
        <v>864</v>
      </c>
      <c r="H46" s="44">
        <v>1528500</v>
      </c>
      <c r="I46" s="193">
        <v>547800</v>
      </c>
      <c r="J46" s="193">
        <v>2076300</v>
      </c>
      <c r="K46" s="943">
        <v>1670000</v>
      </c>
      <c r="L46" s="943">
        <v>601800</v>
      </c>
      <c r="M46" s="943">
        <v>2271900</v>
      </c>
    </row>
    <row r="47" spans="1:13">
      <c r="A47" s="1536">
        <f t="shared" si="0"/>
        <v>47</v>
      </c>
      <c r="D47" s="1063"/>
      <c r="E47" s="944"/>
      <c r="F47" s="945"/>
      <c r="G47" s="945" t="s">
        <v>865</v>
      </c>
      <c r="H47" s="44">
        <v>20600</v>
      </c>
      <c r="I47" s="44">
        <v>11300</v>
      </c>
      <c r="J47" s="44">
        <v>31971</v>
      </c>
      <c r="K47" s="946">
        <v>22000</v>
      </c>
      <c r="L47" s="946">
        <v>12400</v>
      </c>
      <c r="M47" s="946">
        <v>34560</v>
      </c>
    </row>
    <row r="48" spans="1:13">
      <c r="A48" s="1536">
        <f t="shared" si="0"/>
        <v>48</v>
      </c>
      <c r="D48" s="1063"/>
      <c r="E48" s="947"/>
      <c r="F48" s="928"/>
      <c r="G48" s="928" t="s">
        <v>478</v>
      </c>
      <c r="H48" s="404">
        <v>1.35</v>
      </c>
      <c r="I48" s="404">
        <v>2.06</v>
      </c>
      <c r="J48" s="404">
        <v>1.53</v>
      </c>
      <c r="K48" s="958">
        <v>1.32</v>
      </c>
      <c r="L48" s="958">
        <v>2.0699999999999998</v>
      </c>
      <c r="M48" s="958">
        <v>1.52</v>
      </c>
    </row>
    <row r="49" spans="1:13">
      <c r="A49" s="1536">
        <f t="shared" si="0"/>
        <v>49</v>
      </c>
      <c r="D49" s="1063"/>
      <c r="E49" s="926" t="s">
        <v>868</v>
      </c>
      <c r="F49" s="945"/>
      <c r="G49" s="945"/>
      <c r="H49" s="44"/>
      <c r="I49" s="402">
        <v>243400</v>
      </c>
      <c r="J49" s="44"/>
      <c r="K49" s="946"/>
      <c r="L49" s="960">
        <v>258600</v>
      </c>
      <c r="M49" s="946"/>
    </row>
    <row r="50" spans="1:13">
      <c r="A50" s="1536">
        <f t="shared" si="0"/>
        <v>50</v>
      </c>
      <c r="D50" s="1063"/>
      <c r="E50" s="945"/>
      <c r="F50" s="945"/>
      <c r="G50" s="945" t="s">
        <v>864</v>
      </c>
      <c r="H50" s="44">
        <v>14807600</v>
      </c>
      <c r="I50" s="44">
        <v>1041500</v>
      </c>
      <c r="J50" s="44">
        <v>15605700</v>
      </c>
      <c r="K50" s="946">
        <v>16055900</v>
      </c>
      <c r="L50" s="946">
        <v>1096200</v>
      </c>
      <c r="M50" s="946">
        <v>16893400</v>
      </c>
    </row>
    <row r="51" spans="1:13">
      <c r="A51" s="1536">
        <f t="shared" si="0"/>
        <v>51</v>
      </c>
      <c r="D51" s="1063"/>
      <c r="E51" s="945"/>
      <c r="F51" s="945"/>
      <c r="G51" s="945" t="s">
        <v>865</v>
      </c>
      <c r="H51" s="44">
        <v>1100</v>
      </c>
      <c r="I51" s="44">
        <v>11400</v>
      </c>
      <c r="J51" s="44">
        <v>12547</v>
      </c>
      <c r="K51" s="946">
        <v>900</v>
      </c>
      <c r="L51" s="946">
        <v>9000</v>
      </c>
      <c r="M51" s="946">
        <v>9952</v>
      </c>
    </row>
    <row r="52" spans="1:13">
      <c r="A52" s="1536">
        <f t="shared" si="0"/>
        <v>52</v>
      </c>
      <c r="D52" s="1063"/>
      <c r="E52" s="928"/>
      <c r="F52" s="945"/>
      <c r="G52" s="945" t="s">
        <v>478</v>
      </c>
      <c r="H52" s="404" t="s">
        <v>1381</v>
      </c>
      <c r="I52" s="404">
        <v>1.0900000000000001</v>
      </c>
      <c r="J52" s="168">
        <v>0.08</v>
      </c>
      <c r="K52" s="959" t="s">
        <v>1381</v>
      </c>
      <c r="L52" s="959">
        <v>0.82</v>
      </c>
      <c r="M52" s="959">
        <v>0.05</v>
      </c>
    </row>
    <row r="53" spans="1:13">
      <c r="A53" s="1536">
        <f t="shared" si="0"/>
        <v>53</v>
      </c>
      <c r="D53" s="1063"/>
      <c r="E53" s="942" t="s">
        <v>869</v>
      </c>
      <c r="F53" s="926"/>
      <c r="G53" s="926" t="s">
        <v>864</v>
      </c>
      <c r="H53" s="44">
        <v>13083600</v>
      </c>
      <c r="I53" s="193">
        <v>352600</v>
      </c>
      <c r="J53" s="193">
        <v>13436200</v>
      </c>
      <c r="K53" s="943">
        <v>13853900</v>
      </c>
      <c r="L53" s="943">
        <v>345500</v>
      </c>
      <c r="M53" s="943">
        <v>14199500</v>
      </c>
    </row>
    <row r="54" spans="1:13">
      <c r="A54" s="1536">
        <f t="shared" si="0"/>
        <v>54</v>
      </c>
      <c r="D54" s="1063"/>
      <c r="E54" s="944"/>
      <c r="F54" s="945"/>
      <c r="G54" s="945" t="s">
        <v>865</v>
      </c>
      <c r="H54" s="44">
        <v>600</v>
      </c>
      <c r="I54" s="44">
        <v>900</v>
      </c>
      <c r="J54" s="44">
        <v>1524</v>
      </c>
      <c r="K54" s="946">
        <v>400</v>
      </c>
      <c r="L54" s="946">
        <v>200</v>
      </c>
      <c r="M54" s="946">
        <v>703</v>
      </c>
    </row>
    <row r="55" spans="1:13">
      <c r="A55" s="1536">
        <f t="shared" si="0"/>
        <v>55</v>
      </c>
      <c r="D55" s="1063"/>
      <c r="E55" s="947"/>
      <c r="F55" s="928"/>
      <c r="G55" s="928" t="s">
        <v>478</v>
      </c>
      <c r="H55" s="404" t="s">
        <v>1381</v>
      </c>
      <c r="I55" s="404">
        <v>0.25</v>
      </c>
      <c r="J55" s="404">
        <v>0.01</v>
      </c>
      <c r="K55" s="958" t="s">
        <v>1381</v>
      </c>
      <c r="L55" s="958">
        <v>0.05</v>
      </c>
      <c r="M55" s="958" t="s">
        <v>1381</v>
      </c>
    </row>
    <row r="56" spans="1:13">
      <c r="A56" s="1536">
        <f t="shared" si="0"/>
        <v>56</v>
      </c>
      <c r="D56" s="1063"/>
      <c r="E56" s="944" t="s">
        <v>870</v>
      </c>
      <c r="F56" s="945"/>
      <c r="G56" s="945" t="s">
        <v>864</v>
      </c>
      <c r="H56" s="44">
        <v>352300</v>
      </c>
      <c r="I56" s="193">
        <v>165800</v>
      </c>
      <c r="J56" s="44">
        <v>518200</v>
      </c>
      <c r="K56" s="946">
        <v>313700</v>
      </c>
      <c r="L56" s="946">
        <v>218600</v>
      </c>
      <c r="M56" s="946">
        <v>532300</v>
      </c>
    </row>
    <row r="57" spans="1:13">
      <c r="A57" s="1536">
        <f t="shared" si="0"/>
        <v>57</v>
      </c>
      <c r="D57" s="1063"/>
      <c r="E57" s="944"/>
      <c r="F57" s="945"/>
      <c r="G57" s="945" t="s">
        <v>865</v>
      </c>
      <c r="H57" s="44" t="s">
        <v>1381</v>
      </c>
      <c r="I57" s="44">
        <v>800</v>
      </c>
      <c r="J57" s="44">
        <v>828</v>
      </c>
      <c r="K57" s="946" t="s">
        <v>1381</v>
      </c>
      <c r="L57" s="946">
        <v>300</v>
      </c>
      <c r="M57" s="946">
        <v>347</v>
      </c>
    </row>
    <row r="58" spans="1:13">
      <c r="A58" s="1536">
        <f t="shared" si="0"/>
        <v>58</v>
      </c>
      <c r="D58" s="1063"/>
      <c r="E58" s="951"/>
      <c r="F58" s="945"/>
      <c r="G58" s="945" t="s">
        <v>478</v>
      </c>
      <c r="H58" s="404" t="s">
        <v>1381</v>
      </c>
      <c r="I58" s="404">
        <v>0.48</v>
      </c>
      <c r="J58" s="168" t="s">
        <v>1381</v>
      </c>
      <c r="K58" s="959" t="s">
        <v>1381</v>
      </c>
      <c r="L58" s="959">
        <v>0.15</v>
      </c>
      <c r="M58" s="958" t="s">
        <v>1381</v>
      </c>
    </row>
    <row r="59" spans="1:13">
      <c r="A59" s="1536">
        <f t="shared" si="0"/>
        <v>59</v>
      </c>
      <c r="D59" s="1063"/>
      <c r="E59" s="942" t="s">
        <v>871</v>
      </c>
      <c r="F59" s="926"/>
      <c r="G59" s="926" t="s">
        <v>864</v>
      </c>
      <c r="H59" s="44" t="s">
        <v>79</v>
      </c>
      <c r="I59" s="193" t="s">
        <v>79</v>
      </c>
      <c r="J59" s="193" t="s">
        <v>79</v>
      </c>
      <c r="K59" s="943" t="s">
        <v>79</v>
      </c>
      <c r="L59" s="943" t="s">
        <v>79</v>
      </c>
      <c r="M59" s="946" t="s">
        <v>79</v>
      </c>
    </row>
    <row r="60" spans="1:13">
      <c r="A60" s="1536">
        <f t="shared" si="0"/>
        <v>60</v>
      </c>
      <c r="D60" s="1063"/>
      <c r="E60" s="944"/>
      <c r="F60" s="945"/>
      <c r="G60" s="945" t="s">
        <v>865</v>
      </c>
      <c r="H60" s="44" t="s">
        <v>79</v>
      </c>
      <c r="I60" s="44" t="s">
        <v>79</v>
      </c>
      <c r="J60" s="44" t="s">
        <v>79</v>
      </c>
      <c r="K60" s="946" t="s">
        <v>79</v>
      </c>
      <c r="L60" s="946" t="s">
        <v>79</v>
      </c>
      <c r="M60" s="946" t="s">
        <v>79</v>
      </c>
    </row>
    <row r="61" spans="1:13">
      <c r="A61" s="1536">
        <f t="shared" si="0"/>
        <v>61</v>
      </c>
      <c r="D61" s="1063"/>
      <c r="E61" s="947"/>
      <c r="F61" s="928"/>
      <c r="G61" s="928" t="s">
        <v>478</v>
      </c>
      <c r="H61" s="404" t="s">
        <v>79</v>
      </c>
      <c r="I61" s="404" t="s">
        <v>79</v>
      </c>
      <c r="J61" s="404" t="s">
        <v>79</v>
      </c>
      <c r="K61" s="958" t="s">
        <v>79</v>
      </c>
      <c r="L61" s="958" t="s">
        <v>79</v>
      </c>
      <c r="M61" s="958" t="s">
        <v>79</v>
      </c>
    </row>
    <row r="62" spans="1:13">
      <c r="A62" s="1536">
        <f t="shared" si="0"/>
        <v>62</v>
      </c>
      <c r="D62" s="1063"/>
      <c r="E62" s="493"/>
      <c r="F62" s="493"/>
      <c r="G62" s="493"/>
    </row>
    <row r="63" spans="1:13" s="1161" customFormat="1" ht="12">
      <c r="A63" s="1536">
        <f t="shared" si="0"/>
        <v>63</v>
      </c>
      <c r="B63" s="1158"/>
      <c r="C63" s="1158"/>
      <c r="D63" s="1159"/>
      <c r="E63" s="1160"/>
      <c r="F63" s="1160"/>
      <c r="G63" s="1160"/>
    </row>
    <row r="64" spans="1:13" s="412" customFormat="1" ht="20.25" customHeight="1" thickBot="1">
      <c r="A64" s="1536">
        <f t="shared" si="0"/>
        <v>64</v>
      </c>
      <c r="B64" s="413"/>
      <c r="C64" s="413"/>
      <c r="D64" s="1103">
        <f>D34+1</f>
        <v>3</v>
      </c>
      <c r="E64" s="1093" t="s">
        <v>872</v>
      </c>
      <c r="F64" s="1104"/>
      <c r="G64" s="1104"/>
      <c r="H64" s="1105"/>
      <c r="I64" s="1105"/>
      <c r="J64" s="1105"/>
      <c r="K64" s="1105"/>
      <c r="L64" s="1105"/>
      <c r="M64" s="1094" t="s">
        <v>52</v>
      </c>
    </row>
    <row r="65" spans="1:15">
      <c r="A65" s="1536">
        <f t="shared" si="0"/>
        <v>65</v>
      </c>
      <c r="D65" s="1063"/>
      <c r="E65" s="1100"/>
      <c r="F65" s="1100"/>
      <c r="G65" s="1100"/>
      <c r="H65" s="1100"/>
      <c r="I65" s="1100"/>
      <c r="J65" s="1099">
        <v>202103</v>
      </c>
      <c r="K65" s="1146"/>
      <c r="L65" s="1147"/>
      <c r="M65" s="1149">
        <v>202203</v>
      </c>
      <c r="N65" s="2"/>
      <c r="O65" s="62"/>
    </row>
    <row r="66" spans="1:15">
      <c r="A66" s="1536">
        <f t="shared" si="0"/>
        <v>66</v>
      </c>
      <c r="D66" s="1063"/>
      <c r="E66" s="510"/>
      <c r="F66" s="510"/>
      <c r="G66" s="510"/>
      <c r="H66" s="510"/>
      <c r="I66" s="510"/>
      <c r="J66" s="616" t="s">
        <v>1415</v>
      </c>
      <c r="K66" s="1132"/>
      <c r="L66" s="1143"/>
      <c r="M66" s="1150" t="s">
        <v>1412</v>
      </c>
      <c r="N66" s="2"/>
      <c r="O66" s="62"/>
    </row>
    <row r="67" spans="1:15" s="1" customFormat="1">
      <c r="A67" s="1536">
        <f t="shared" ref="A67:A130" si="1">A66+1</f>
        <v>67</v>
      </c>
      <c r="B67" s="3"/>
      <c r="C67" s="3"/>
      <c r="D67" s="1063"/>
      <c r="E67" s="508"/>
      <c r="F67" s="508"/>
      <c r="G67" s="508"/>
      <c r="H67" s="508"/>
      <c r="I67" s="508"/>
      <c r="J67" s="780" t="s">
        <v>79</v>
      </c>
      <c r="K67" s="1140"/>
      <c r="L67" s="1141"/>
      <c r="M67" s="1246" t="s">
        <v>79</v>
      </c>
    </row>
    <row r="68" spans="1:15" s="1" customFormat="1" ht="12">
      <c r="A68" s="1536">
        <f t="shared" si="1"/>
        <v>68</v>
      </c>
      <c r="B68" s="405"/>
      <c r="C68" s="405"/>
      <c r="D68" s="1086"/>
      <c r="E68" s="635" t="s">
        <v>101</v>
      </c>
      <c r="F68" s="961"/>
      <c r="G68" s="961"/>
      <c r="H68" s="406"/>
      <c r="I68" s="406"/>
      <c r="J68" s="65">
        <v>40736</v>
      </c>
      <c r="K68" s="689"/>
      <c r="L68" s="689"/>
      <c r="M68" s="782" t="s">
        <v>1381</v>
      </c>
    </row>
    <row r="69" spans="1:15" s="1" customFormat="1" ht="12">
      <c r="A69" s="1536">
        <f t="shared" si="1"/>
        <v>69</v>
      </c>
      <c r="B69" s="405"/>
      <c r="C69" s="405"/>
      <c r="D69" s="1086"/>
      <c r="E69" s="636" t="s">
        <v>873</v>
      </c>
      <c r="F69" s="962"/>
      <c r="G69" s="962"/>
      <c r="H69" s="407"/>
      <c r="I69" s="407"/>
      <c r="J69" s="67" t="s">
        <v>79</v>
      </c>
      <c r="K69" s="691"/>
      <c r="L69" s="691"/>
      <c r="M69" s="707" t="s">
        <v>79</v>
      </c>
    </row>
    <row r="70" spans="1:15" s="1" customFormat="1" ht="12">
      <c r="A70" s="1536">
        <f t="shared" si="1"/>
        <v>70</v>
      </c>
      <c r="B70" s="405"/>
      <c r="C70" s="405"/>
      <c r="D70" s="1086"/>
      <c r="E70" s="636" t="s">
        <v>874</v>
      </c>
      <c r="F70" s="962"/>
      <c r="G70" s="962"/>
      <c r="H70" s="407"/>
      <c r="I70" s="407"/>
      <c r="J70" s="67" t="s">
        <v>79</v>
      </c>
      <c r="K70" s="691"/>
      <c r="L70" s="691"/>
      <c r="M70" s="707" t="s">
        <v>79</v>
      </c>
    </row>
    <row r="71" spans="1:15" s="1" customFormat="1" ht="12">
      <c r="A71" s="1536">
        <f t="shared" si="1"/>
        <v>71</v>
      </c>
      <c r="B71" s="405"/>
      <c r="C71" s="405"/>
      <c r="D71" s="1086"/>
      <c r="E71" s="636" t="s">
        <v>875</v>
      </c>
      <c r="F71" s="962"/>
      <c r="G71" s="962"/>
      <c r="H71" s="407"/>
      <c r="I71" s="407"/>
      <c r="J71" s="67" t="s">
        <v>79</v>
      </c>
      <c r="K71" s="691"/>
      <c r="L71" s="691"/>
      <c r="M71" s="707" t="s">
        <v>79</v>
      </c>
    </row>
    <row r="72" spans="1:15" s="1" customFormat="1" ht="12">
      <c r="A72" s="1536">
        <f t="shared" si="1"/>
        <v>72</v>
      </c>
      <c r="B72" s="405"/>
      <c r="C72" s="405"/>
      <c r="D72" s="1086"/>
      <c r="E72" s="637" t="s">
        <v>64</v>
      </c>
      <c r="F72" s="963"/>
      <c r="G72" s="963"/>
      <c r="H72" s="408"/>
      <c r="I72" s="408"/>
      <c r="J72" s="69" t="s">
        <v>79</v>
      </c>
      <c r="K72" s="712"/>
      <c r="L72" s="712"/>
      <c r="M72" s="787" t="s">
        <v>79</v>
      </c>
    </row>
    <row r="73" spans="1:15" s="1" customFormat="1" ht="12">
      <c r="A73" s="1536">
        <f t="shared" si="1"/>
        <v>73</v>
      </c>
      <c r="B73" s="405"/>
      <c r="C73" s="405"/>
      <c r="D73" s="1086"/>
      <c r="E73" s="848" t="s">
        <v>102</v>
      </c>
      <c r="F73" s="961"/>
      <c r="G73" s="961"/>
      <c r="H73" s="406"/>
      <c r="I73" s="406"/>
      <c r="J73" s="65">
        <v>37501</v>
      </c>
      <c r="K73" s="689"/>
      <c r="L73" s="689"/>
      <c r="M73" s="782" t="s">
        <v>1381</v>
      </c>
    </row>
    <row r="74" spans="1:15" s="1" customFormat="1" ht="12">
      <c r="A74" s="1536">
        <f t="shared" si="1"/>
        <v>74</v>
      </c>
      <c r="B74" s="405"/>
      <c r="C74" s="405"/>
      <c r="D74" s="1086"/>
      <c r="E74" s="636" t="s">
        <v>876</v>
      </c>
      <c r="F74" s="962"/>
      <c r="G74" s="962"/>
      <c r="H74" s="407"/>
      <c r="I74" s="407"/>
      <c r="J74" s="67">
        <v>8602</v>
      </c>
      <c r="K74" s="691"/>
      <c r="L74" s="691"/>
      <c r="M74" s="707" t="s">
        <v>79</v>
      </c>
    </row>
    <row r="75" spans="1:15" s="1" customFormat="1" ht="12">
      <c r="A75" s="1536">
        <f t="shared" si="1"/>
        <v>75</v>
      </c>
      <c r="B75" s="405"/>
      <c r="C75" s="405"/>
      <c r="D75" s="1086"/>
      <c r="E75" s="636" t="s">
        <v>877</v>
      </c>
      <c r="F75" s="962"/>
      <c r="G75" s="962"/>
      <c r="H75" s="407"/>
      <c r="I75" s="407"/>
      <c r="J75" s="67" t="s">
        <v>79</v>
      </c>
      <c r="K75" s="691"/>
      <c r="L75" s="691"/>
      <c r="M75" s="707" t="s">
        <v>79</v>
      </c>
    </row>
    <row r="76" spans="1:15" s="1" customFormat="1" ht="12">
      <c r="A76" s="1536">
        <f t="shared" si="1"/>
        <v>76</v>
      </c>
      <c r="B76" s="405"/>
      <c r="C76" s="405"/>
      <c r="D76" s="1086"/>
      <c r="E76" s="636" t="s">
        <v>878</v>
      </c>
      <c r="F76" s="962"/>
      <c r="G76" s="962"/>
      <c r="H76" s="407"/>
      <c r="I76" s="407"/>
      <c r="J76" s="67" t="s">
        <v>79</v>
      </c>
      <c r="K76" s="691"/>
      <c r="L76" s="691"/>
      <c r="M76" s="707" t="s">
        <v>79</v>
      </c>
    </row>
    <row r="77" spans="1:15" s="1" customFormat="1" ht="12">
      <c r="A77" s="1536">
        <f t="shared" si="1"/>
        <v>77</v>
      </c>
      <c r="B77" s="405"/>
      <c r="C77" s="405"/>
      <c r="D77" s="1086"/>
      <c r="E77" s="636" t="s">
        <v>879</v>
      </c>
      <c r="F77" s="962"/>
      <c r="G77" s="962"/>
      <c r="H77" s="407"/>
      <c r="I77" s="407"/>
      <c r="J77" s="67" t="s">
        <v>79</v>
      </c>
      <c r="K77" s="691"/>
      <c r="L77" s="691"/>
      <c r="M77" s="707" t="s">
        <v>79</v>
      </c>
    </row>
    <row r="78" spans="1:15" s="1" customFormat="1" ht="12">
      <c r="A78" s="1536">
        <f t="shared" si="1"/>
        <v>78</v>
      </c>
      <c r="B78" s="405"/>
      <c r="C78" s="405"/>
      <c r="D78" s="1086"/>
      <c r="E78" s="636" t="s">
        <v>880</v>
      </c>
      <c r="F78" s="962"/>
      <c r="G78" s="962"/>
      <c r="H78" s="407"/>
      <c r="I78" s="407"/>
      <c r="J78" s="67" t="s">
        <v>79</v>
      </c>
      <c r="K78" s="691"/>
      <c r="L78" s="691"/>
      <c r="M78" s="707" t="s">
        <v>79</v>
      </c>
    </row>
    <row r="79" spans="1:15" s="1" customFormat="1" ht="12">
      <c r="A79" s="1536">
        <f t="shared" si="1"/>
        <v>79</v>
      </c>
      <c r="B79" s="405"/>
      <c r="C79" s="405"/>
      <c r="D79" s="1086"/>
      <c r="E79" s="636" t="s">
        <v>881</v>
      </c>
      <c r="F79" s="962"/>
      <c r="G79" s="962"/>
      <c r="H79" s="407"/>
      <c r="I79" s="407"/>
      <c r="J79" s="67" t="s">
        <v>79</v>
      </c>
      <c r="K79" s="691"/>
      <c r="L79" s="691"/>
      <c r="M79" s="707" t="s">
        <v>79</v>
      </c>
    </row>
    <row r="80" spans="1:15" s="1" customFormat="1" ht="12">
      <c r="A80" s="1536">
        <f t="shared" si="1"/>
        <v>80</v>
      </c>
      <c r="B80" s="405"/>
      <c r="C80" s="405"/>
      <c r="D80" s="1086"/>
      <c r="E80" s="636" t="s">
        <v>882</v>
      </c>
      <c r="F80" s="962"/>
      <c r="G80" s="962"/>
      <c r="H80" s="407"/>
      <c r="I80" s="407"/>
      <c r="J80" s="67" t="s">
        <v>79</v>
      </c>
      <c r="K80" s="691"/>
      <c r="L80" s="691"/>
      <c r="M80" s="707" t="s">
        <v>79</v>
      </c>
    </row>
    <row r="81" spans="1:14" s="1" customFormat="1" ht="12">
      <c r="A81" s="1536">
        <f t="shared" si="1"/>
        <v>81</v>
      </c>
      <c r="B81" s="405"/>
      <c r="C81" s="405"/>
      <c r="D81" s="1086"/>
      <c r="E81" s="636" t="s">
        <v>883</v>
      </c>
      <c r="F81" s="962"/>
      <c r="G81" s="962"/>
      <c r="H81" s="407"/>
      <c r="I81" s="407"/>
      <c r="J81" s="67" t="s">
        <v>79</v>
      </c>
      <c r="K81" s="691"/>
      <c r="L81" s="691"/>
      <c r="M81" s="707" t="s">
        <v>79</v>
      </c>
    </row>
    <row r="82" spans="1:14" s="1" customFormat="1" ht="12">
      <c r="A82" s="1536">
        <f t="shared" si="1"/>
        <v>82</v>
      </c>
      <c r="B82" s="405"/>
      <c r="C82" s="405"/>
      <c r="D82" s="1086"/>
      <c r="E82" s="636" t="s">
        <v>884</v>
      </c>
      <c r="F82" s="962"/>
      <c r="G82" s="962"/>
      <c r="H82" s="407"/>
      <c r="I82" s="407"/>
      <c r="J82" s="67" t="s">
        <v>79</v>
      </c>
      <c r="K82" s="691"/>
      <c r="L82" s="691"/>
      <c r="M82" s="707" t="s">
        <v>79</v>
      </c>
    </row>
    <row r="83" spans="1:14" s="1" customFormat="1" ht="12">
      <c r="A83" s="1536">
        <f t="shared" si="1"/>
        <v>83</v>
      </c>
      <c r="B83" s="405"/>
      <c r="C83" s="405"/>
      <c r="D83" s="1086"/>
      <c r="E83" s="636" t="s">
        <v>885</v>
      </c>
      <c r="F83" s="962"/>
      <c r="G83" s="962"/>
      <c r="H83" s="407"/>
      <c r="I83" s="407"/>
      <c r="J83" s="67" t="s">
        <v>79</v>
      </c>
      <c r="K83" s="691"/>
      <c r="L83" s="691"/>
      <c r="M83" s="707" t="s">
        <v>79</v>
      </c>
    </row>
    <row r="84" spans="1:14" s="1" customFormat="1" ht="12">
      <c r="A84" s="1536">
        <f t="shared" si="1"/>
        <v>84</v>
      </c>
      <c r="B84" s="405"/>
      <c r="C84" s="405"/>
      <c r="D84" s="1086"/>
      <c r="E84" s="636" t="s">
        <v>886</v>
      </c>
      <c r="F84" s="962"/>
      <c r="G84" s="962"/>
      <c r="H84" s="407"/>
      <c r="I84" s="407"/>
      <c r="J84" s="67" t="s">
        <v>79</v>
      </c>
      <c r="K84" s="691"/>
      <c r="L84" s="691"/>
      <c r="M84" s="707" t="s">
        <v>79</v>
      </c>
    </row>
    <row r="85" spans="1:14" s="1" customFormat="1" ht="12">
      <c r="A85" s="1536">
        <f t="shared" si="1"/>
        <v>85</v>
      </c>
      <c r="B85" s="405"/>
      <c r="C85" s="405"/>
      <c r="D85" s="1086"/>
      <c r="E85" s="636" t="s">
        <v>887</v>
      </c>
      <c r="F85" s="962"/>
      <c r="G85" s="962"/>
      <c r="H85" s="407"/>
      <c r="I85" s="407"/>
      <c r="J85" s="67" t="s">
        <v>79</v>
      </c>
      <c r="K85" s="691"/>
      <c r="L85" s="691"/>
      <c r="M85" s="707" t="s">
        <v>79</v>
      </c>
    </row>
    <row r="86" spans="1:14" s="1" customFormat="1" ht="12">
      <c r="A86" s="1536">
        <f t="shared" si="1"/>
        <v>86</v>
      </c>
      <c r="B86" s="405"/>
      <c r="C86" s="405"/>
      <c r="D86" s="1086"/>
      <c r="E86" s="636" t="s">
        <v>888</v>
      </c>
      <c r="F86" s="962"/>
      <c r="G86" s="962"/>
      <c r="H86" s="407"/>
      <c r="I86" s="407"/>
      <c r="J86" s="67" t="s">
        <v>79</v>
      </c>
      <c r="K86" s="691"/>
      <c r="L86" s="691"/>
      <c r="M86" s="707" t="s">
        <v>79</v>
      </c>
    </row>
    <row r="87" spans="1:14" s="1" customFormat="1" ht="12">
      <c r="A87" s="1536">
        <f t="shared" si="1"/>
        <v>87</v>
      </c>
      <c r="B87" s="405"/>
      <c r="C87" s="405"/>
      <c r="D87" s="1086"/>
      <c r="E87" s="637" t="s">
        <v>64</v>
      </c>
      <c r="F87" s="963"/>
      <c r="G87" s="963"/>
      <c r="H87" s="408"/>
      <c r="I87" s="408"/>
      <c r="J87" s="69" t="s">
        <v>79</v>
      </c>
      <c r="K87" s="712"/>
      <c r="L87" s="712"/>
      <c r="M87" s="787" t="s">
        <v>79</v>
      </c>
    </row>
    <row r="88" spans="1:14" s="1" customFormat="1" ht="12">
      <c r="A88" s="1536">
        <f t="shared" si="1"/>
        <v>88</v>
      </c>
      <c r="B88" s="405"/>
      <c r="C88" s="405"/>
      <c r="D88" s="1086"/>
      <c r="E88" s="848" t="s">
        <v>103</v>
      </c>
      <c r="F88" s="961"/>
      <c r="G88" s="961"/>
      <c r="H88" s="406"/>
      <c r="I88" s="406"/>
      <c r="J88" s="65">
        <v>7795</v>
      </c>
      <c r="K88" s="689"/>
      <c r="L88" s="689"/>
      <c r="M88" s="782" t="s">
        <v>1381</v>
      </c>
    </row>
    <row r="89" spans="1:14" s="1" customFormat="1" ht="12">
      <c r="A89" s="1536">
        <f t="shared" si="1"/>
        <v>89</v>
      </c>
      <c r="B89" s="405"/>
      <c r="C89" s="405"/>
      <c r="D89" s="1086"/>
      <c r="E89" s="636" t="s">
        <v>889</v>
      </c>
      <c r="F89" s="962"/>
      <c r="G89" s="962"/>
      <c r="H89" s="407"/>
      <c r="I89" s="407"/>
      <c r="J89" s="67">
        <v>7795</v>
      </c>
      <c r="K89" s="691"/>
      <c r="L89" s="691"/>
      <c r="M89" s="707" t="s">
        <v>79</v>
      </c>
    </row>
    <row r="90" spans="1:14" s="1" customFormat="1" ht="12">
      <c r="A90" s="1536">
        <f t="shared" si="1"/>
        <v>90</v>
      </c>
      <c r="B90" s="405"/>
      <c r="C90" s="405"/>
      <c r="D90" s="1086"/>
      <c r="E90" s="636" t="s">
        <v>890</v>
      </c>
      <c r="F90" s="962"/>
      <c r="G90" s="962"/>
      <c r="H90" s="407"/>
      <c r="I90" s="407"/>
      <c r="J90" s="67" t="s">
        <v>79</v>
      </c>
      <c r="K90" s="691"/>
      <c r="L90" s="691"/>
      <c r="M90" s="707" t="s">
        <v>79</v>
      </c>
    </row>
    <row r="91" spans="1:14" s="1" customFormat="1" ht="12">
      <c r="A91" s="1536">
        <f t="shared" si="1"/>
        <v>91</v>
      </c>
      <c r="B91" s="405"/>
      <c r="C91" s="405"/>
      <c r="D91" s="1086"/>
      <c r="E91" s="636" t="s">
        <v>891</v>
      </c>
      <c r="F91" s="962"/>
      <c r="G91" s="962"/>
      <c r="H91" s="407"/>
      <c r="I91" s="407"/>
      <c r="J91" s="67" t="s">
        <v>79</v>
      </c>
      <c r="K91" s="691"/>
      <c r="L91" s="691"/>
      <c r="M91" s="707" t="s">
        <v>79</v>
      </c>
    </row>
    <row r="92" spans="1:14" s="1" customFormat="1" ht="12">
      <c r="A92" s="1536">
        <f t="shared" si="1"/>
        <v>92</v>
      </c>
      <c r="B92" s="405"/>
      <c r="C92" s="405"/>
      <c r="D92" s="1086"/>
      <c r="E92" s="636" t="s">
        <v>892</v>
      </c>
      <c r="F92" s="962"/>
      <c r="G92" s="962"/>
      <c r="H92" s="407"/>
      <c r="I92" s="407"/>
      <c r="J92" s="67" t="s">
        <v>79</v>
      </c>
      <c r="K92" s="691"/>
      <c r="L92" s="691"/>
      <c r="M92" s="707" t="s">
        <v>79</v>
      </c>
    </row>
    <row r="93" spans="1:14" s="1" customFormat="1" ht="12">
      <c r="A93" s="1536">
        <f t="shared" si="1"/>
        <v>93</v>
      </c>
      <c r="B93" s="405"/>
      <c r="C93" s="405"/>
      <c r="D93" s="1086"/>
      <c r="E93" s="746" t="s">
        <v>64</v>
      </c>
      <c r="F93" s="964"/>
      <c r="G93" s="964"/>
      <c r="H93" s="409"/>
      <c r="I93" s="409"/>
      <c r="J93" s="191" t="s">
        <v>79</v>
      </c>
      <c r="K93" s="695"/>
      <c r="L93" s="695"/>
      <c r="M93" s="965" t="s">
        <v>79</v>
      </c>
    </row>
    <row r="94" spans="1:14" s="1" customFormat="1" ht="12">
      <c r="A94" s="1536">
        <f t="shared" si="1"/>
        <v>94</v>
      </c>
      <c r="B94" s="405"/>
      <c r="C94" s="405"/>
      <c r="D94" s="1086"/>
      <c r="E94" s="966" t="s">
        <v>64</v>
      </c>
      <c r="F94" s="949"/>
      <c r="G94" s="949"/>
      <c r="H94" s="410"/>
      <c r="I94" s="410"/>
      <c r="J94" s="206" t="s">
        <v>79</v>
      </c>
      <c r="K94" s="698"/>
      <c r="L94" s="698"/>
      <c r="M94" s="950" t="s">
        <v>79</v>
      </c>
    </row>
    <row r="95" spans="1:14" s="2" customFormat="1">
      <c r="A95" s="1536">
        <f t="shared" si="1"/>
        <v>95</v>
      </c>
      <c r="B95" s="405"/>
      <c r="C95" s="405"/>
      <c r="D95" s="1086"/>
      <c r="E95" s="967" t="s">
        <v>893</v>
      </c>
      <c r="F95" s="949"/>
      <c r="G95" s="949"/>
      <c r="H95" s="410"/>
      <c r="I95" s="410"/>
      <c r="J95" s="206">
        <v>87415</v>
      </c>
      <c r="K95" s="698"/>
      <c r="L95" s="698"/>
      <c r="M95" s="950">
        <v>84299</v>
      </c>
      <c r="N95" s="5"/>
    </row>
    <row r="96" spans="1:14" s="1161" customFormat="1">
      <c r="A96" s="1536">
        <f t="shared" si="1"/>
        <v>96</v>
      </c>
      <c r="B96" s="3"/>
      <c r="C96" s="3"/>
      <c r="D96" s="1063"/>
      <c r="E96" s="577"/>
      <c r="F96" s="508"/>
      <c r="G96" s="508"/>
      <c r="H96" s="45"/>
      <c r="I96" s="45"/>
      <c r="J96" s="45"/>
      <c r="K96" s="44"/>
      <c r="L96" s="44"/>
      <c r="M96" s="44"/>
    </row>
    <row r="97" spans="1:14" s="412" customFormat="1" ht="20.25" customHeight="1">
      <c r="A97" s="1536">
        <f t="shared" si="1"/>
        <v>97</v>
      </c>
      <c r="B97" s="1158"/>
      <c r="C97" s="1158"/>
      <c r="D97" s="1159"/>
      <c r="E97" s="1160"/>
      <c r="F97" s="1160"/>
      <c r="G97" s="1160"/>
      <c r="H97" s="1161"/>
      <c r="I97" s="1161"/>
      <c r="J97" s="1161"/>
      <c r="K97" s="1161"/>
      <c r="L97" s="1161"/>
      <c r="M97" s="1161"/>
    </row>
    <row r="98" spans="1:14" s="412" customFormat="1" ht="20.25" customHeight="1" thickBot="1">
      <c r="A98" s="1536">
        <f t="shared" si="1"/>
        <v>98</v>
      </c>
      <c r="B98" s="413"/>
      <c r="C98" s="413"/>
      <c r="D98" s="1103">
        <f>D64+1</f>
        <v>4</v>
      </c>
      <c r="E98" s="1093" t="s">
        <v>894</v>
      </c>
      <c r="F98" s="1104"/>
      <c r="G98" s="1104"/>
      <c r="H98" s="1105"/>
      <c r="I98" s="1105"/>
      <c r="J98" s="1105"/>
      <c r="K98" s="1105"/>
      <c r="L98" s="1105"/>
      <c r="M98" s="1094" t="s">
        <v>52</v>
      </c>
    </row>
    <row r="99" spans="1:14" s="1" customFormat="1" ht="16.5">
      <c r="A99" s="1536">
        <f t="shared" si="1"/>
        <v>99</v>
      </c>
      <c r="B99" s="398"/>
      <c r="C99" s="398"/>
      <c r="D99" s="1085"/>
      <c r="E99" s="1100"/>
      <c r="F99" s="1100"/>
      <c r="G99" s="1100"/>
      <c r="H99" s="1100"/>
      <c r="I99" s="1100"/>
      <c r="J99" s="1101">
        <v>202103</v>
      </c>
      <c r="K99" s="1146"/>
      <c r="L99" s="1147"/>
      <c r="M99" s="1148">
        <v>202203</v>
      </c>
    </row>
    <row r="100" spans="1:14" s="1" customFormat="1" ht="12">
      <c r="A100" s="1536">
        <f t="shared" si="1"/>
        <v>100</v>
      </c>
      <c r="B100" s="405"/>
      <c r="C100" s="405"/>
      <c r="D100" s="1086"/>
      <c r="E100" s="510"/>
      <c r="F100" s="510"/>
      <c r="G100" s="510"/>
      <c r="H100" s="510"/>
      <c r="I100" s="510"/>
      <c r="J100" s="562" t="s">
        <v>1415</v>
      </c>
      <c r="K100" s="1132"/>
      <c r="L100" s="1143"/>
      <c r="M100" s="1144" t="s">
        <v>1412</v>
      </c>
    </row>
    <row r="101" spans="1:14" s="1" customFormat="1" ht="12">
      <c r="A101" s="1536">
        <f t="shared" si="1"/>
        <v>101</v>
      </c>
      <c r="B101" s="405"/>
      <c r="C101" s="405"/>
      <c r="D101" s="1086"/>
      <c r="E101" s="508"/>
      <c r="F101" s="508"/>
      <c r="G101" s="508"/>
      <c r="H101" s="508"/>
      <c r="I101" s="508"/>
      <c r="J101" s="1102" t="s">
        <v>79</v>
      </c>
      <c r="K101" s="1140"/>
      <c r="L101" s="1141"/>
      <c r="M101" s="1247" t="s">
        <v>79</v>
      </c>
    </row>
    <row r="102" spans="1:14" s="1" customFormat="1" ht="12">
      <c r="A102" s="1536">
        <f t="shared" si="1"/>
        <v>102</v>
      </c>
      <c r="B102" s="405"/>
      <c r="C102" s="405"/>
      <c r="D102" s="1086"/>
      <c r="E102" s="968" t="s">
        <v>110</v>
      </c>
      <c r="F102" s="961"/>
      <c r="G102" s="961"/>
      <c r="H102" s="235"/>
      <c r="I102" s="235"/>
      <c r="J102" s="235">
        <v>66771</v>
      </c>
      <c r="K102" s="689"/>
      <c r="L102" s="689"/>
      <c r="M102" s="689">
        <v>75427</v>
      </c>
    </row>
    <row r="103" spans="1:14" s="1" customFormat="1" ht="12">
      <c r="A103" s="1536">
        <f t="shared" si="1"/>
        <v>103</v>
      </c>
      <c r="B103" s="405"/>
      <c r="C103" s="405"/>
      <c r="D103" s="1086"/>
      <c r="E103" s="969" t="s">
        <v>149</v>
      </c>
      <c r="F103" s="962"/>
      <c r="G103" s="962"/>
      <c r="H103" s="237"/>
      <c r="I103" s="237"/>
      <c r="J103" s="237">
        <v>70011</v>
      </c>
      <c r="K103" s="691"/>
      <c r="L103" s="691"/>
      <c r="M103" s="691">
        <v>76946</v>
      </c>
    </row>
    <row r="104" spans="1:14">
      <c r="A104" s="1536">
        <f t="shared" si="1"/>
        <v>104</v>
      </c>
      <c r="B104" s="405"/>
      <c r="C104" s="405"/>
      <c r="D104" s="1086"/>
      <c r="E104" s="969" t="s">
        <v>151</v>
      </c>
      <c r="F104" s="962"/>
      <c r="G104" s="962"/>
      <c r="H104" s="237"/>
      <c r="I104" s="237"/>
      <c r="J104" s="237">
        <v>70387</v>
      </c>
      <c r="K104" s="691"/>
      <c r="L104" s="691"/>
      <c r="M104" s="691">
        <v>78399</v>
      </c>
    </row>
    <row r="105" spans="1:14">
      <c r="A105" s="1536">
        <f t="shared" si="1"/>
        <v>105</v>
      </c>
      <c r="C105" s="405"/>
      <c r="D105" s="1086"/>
      <c r="E105" s="970" t="s">
        <v>895</v>
      </c>
      <c r="F105" s="963"/>
      <c r="G105" s="963"/>
      <c r="H105" s="250"/>
      <c r="I105" s="250"/>
      <c r="J105" s="250">
        <v>66241</v>
      </c>
      <c r="K105" s="712"/>
      <c r="L105" s="712"/>
      <c r="M105" s="712">
        <v>75176</v>
      </c>
    </row>
    <row r="106" spans="1:14" s="59" customFormat="1" ht="23.25">
      <c r="A106" s="1536">
        <f t="shared" si="1"/>
        <v>106</v>
      </c>
      <c r="B106" s="3"/>
      <c r="C106" s="3"/>
      <c r="D106" s="1085"/>
      <c r="E106" s="938"/>
      <c r="F106" s="493"/>
      <c r="G106" s="493"/>
      <c r="H106" s="5"/>
      <c r="I106" s="5"/>
      <c r="J106" s="5"/>
      <c r="K106" s="5"/>
      <c r="L106" s="5"/>
      <c r="M106" s="5"/>
    </row>
    <row r="107" spans="1:14" ht="23.25">
      <c r="A107" s="1536">
        <f t="shared" si="1"/>
        <v>107</v>
      </c>
      <c r="B107" s="411"/>
      <c r="D107" s="1063"/>
      <c r="E107" s="577"/>
      <c r="F107" s="508"/>
      <c r="G107" s="508"/>
      <c r="H107" s="45"/>
      <c r="I107" s="45"/>
      <c r="J107" s="45"/>
      <c r="K107" s="44"/>
      <c r="L107" s="44"/>
      <c r="M107" s="44"/>
    </row>
    <row r="108" spans="1:14" s="412" customFormat="1" ht="20.25" customHeight="1">
      <c r="A108" s="1536">
        <f t="shared" si="1"/>
        <v>108</v>
      </c>
      <c r="B108" s="3"/>
      <c r="C108" s="411"/>
      <c r="D108" s="1087"/>
      <c r="E108" s="935" t="s">
        <v>896</v>
      </c>
      <c r="F108" s="537"/>
      <c r="G108" s="537"/>
      <c r="H108" s="59"/>
      <c r="I108" s="59"/>
      <c r="J108" s="59"/>
      <c r="K108" s="59"/>
      <c r="L108" s="59"/>
      <c r="M108" s="59"/>
    </row>
    <row r="109" spans="1:14" s="399" customFormat="1" ht="16.5">
      <c r="A109" s="1536">
        <f t="shared" si="1"/>
        <v>109</v>
      </c>
      <c r="B109" s="413"/>
      <c r="C109" s="3"/>
      <c r="D109" s="1083"/>
      <c r="E109" s="972"/>
      <c r="F109" s="508"/>
      <c r="G109" s="508"/>
      <c r="H109" s="45"/>
      <c r="I109" s="45"/>
      <c r="J109" s="45"/>
      <c r="K109" s="44"/>
      <c r="L109" s="44"/>
      <c r="M109" s="44"/>
    </row>
    <row r="110" spans="1:14" s="412" customFormat="1" ht="20.25" customHeight="1" thickBot="1">
      <c r="A110" s="1536">
        <f t="shared" si="1"/>
        <v>110</v>
      </c>
      <c r="B110" s="413"/>
      <c r="C110" s="413"/>
      <c r="D110" s="1103">
        <f>D98+1</f>
        <v>5</v>
      </c>
      <c r="E110" s="1093" t="s">
        <v>897</v>
      </c>
      <c r="F110" s="1104"/>
      <c r="G110" s="1104"/>
      <c r="H110" s="1105"/>
      <c r="I110" s="1105"/>
      <c r="J110" s="1105"/>
      <c r="K110" s="1105"/>
      <c r="L110" s="1105"/>
      <c r="M110" s="1094" t="s">
        <v>52</v>
      </c>
    </row>
    <row r="111" spans="1:14" s="1" customFormat="1" ht="16.5">
      <c r="A111" s="1536">
        <f t="shared" si="1"/>
        <v>111</v>
      </c>
      <c r="B111" s="405"/>
      <c r="C111" s="398"/>
      <c r="D111" s="1085"/>
      <c r="E111" s="508"/>
      <c r="F111" s="508"/>
      <c r="G111" s="508"/>
      <c r="H111" s="508"/>
      <c r="I111" s="508"/>
      <c r="J111" s="1102">
        <v>202103</v>
      </c>
      <c r="K111" s="1140"/>
      <c r="L111" s="1141"/>
      <c r="M111" s="1142">
        <v>202203</v>
      </c>
    </row>
    <row r="112" spans="1:14">
      <c r="A112" s="1536">
        <f t="shared" si="1"/>
        <v>112</v>
      </c>
      <c r="B112" s="405"/>
      <c r="C112" s="405"/>
      <c r="D112" s="1086"/>
      <c r="E112" s="510"/>
      <c r="F112" s="510"/>
      <c r="G112" s="510"/>
      <c r="H112" s="510"/>
      <c r="I112" s="510"/>
      <c r="J112" s="562" t="s">
        <v>1415</v>
      </c>
      <c r="K112" s="1132"/>
      <c r="L112" s="1143"/>
      <c r="M112" s="1144" t="s">
        <v>1412</v>
      </c>
      <c r="N112" s="2"/>
    </row>
    <row r="113" spans="1:14">
      <c r="A113" s="1536">
        <f t="shared" si="1"/>
        <v>113</v>
      </c>
      <c r="C113" s="405"/>
      <c r="D113" s="1088"/>
      <c r="E113" s="945"/>
      <c r="F113" s="945"/>
      <c r="G113" s="945"/>
      <c r="H113" s="945"/>
      <c r="I113" s="1234" t="s">
        <v>79</v>
      </c>
      <c r="J113" s="1234"/>
      <c r="K113" s="1248"/>
      <c r="L113" s="1157" t="s">
        <v>79</v>
      </c>
      <c r="M113" s="1157"/>
      <c r="N113" s="2"/>
    </row>
    <row r="114" spans="1:14">
      <c r="A114" s="1536">
        <f t="shared" si="1"/>
        <v>114</v>
      </c>
      <c r="C114" s="405"/>
      <c r="D114" s="1088"/>
      <c r="E114" s="949"/>
      <c r="F114" s="949"/>
      <c r="G114" s="949"/>
      <c r="H114" s="949"/>
      <c r="I114" s="940" t="s">
        <v>864</v>
      </c>
      <c r="J114" s="940" t="s">
        <v>515</v>
      </c>
      <c r="K114" s="1259"/>
      <c r="L114" s="1155" t="s">
        <v>864</v>
      </c>
      <c r="M114" s="1155" t="s">
        <v>515</v>
      </c>
      <c r="N114" s="2"/>
    </row>
    <row r="115" spans="1:14">
      <c r="A115" s="1536">
        <f t="shared" si="1"/>
        <v>115</v>
      </c>
      <c r="D115" s="494"/>
      <c r="E115" s="574" t="s">
        <v>898</v>
      </c>
      <c r="F115" s="591"/>
      <c r="G115" s="591"/>
      <c r="H115" s="64"/>
      <c r="I115" s="86">
        <v>13436200</v>
      </c>
      <c r="J115" s="414">
        <f t="shared" ref="J115:J123" si="2">IF(SUM(I115)=0,"- ",ROUND(I115/I$123*100,2))</f>
        <v>96.29</v>
      </c>
      <c r="K115" s="973"/>
      <c r="L115" s="782">
        <v>14199500</v>
      </c>
      <c r="M115" s="783">
        <f t="shared" ref="M115:M123" si="3">IF(SUM(L115)=0,"- ",ROUND(L115/L$123*100,2))</f>
        <v>96.39</v>
      </c>
      <c r="N115" s="2"/>
    </row>
    <row r="116" spans="1:14">
      <c r="A116" s="1536">
        <f t="shared" si="1"/>
        <v>116</v>
      </c>
      <c r="D116" s="494"/>
      <c r="E116" s="576" t="s">
        <v>899</v>
      </c>
      <c r="F116" s="566"/>
      <c r="G116" s="566"/>
      <c r="H116" s="66"/>
      <c r="I116" s="80">
        <v>9821900</v>
      </c>
      <c r="J116" s="415">
        <f t="shared" si="2"/>
        <v>70.39</v>
      </c>
      <c r="K116" s="974"/>
      <c r="L116" s="707">
        <v>10557600</v>
      </c>
      <c r="M116" s="784">
        <f t="shared" si="3"/>
        <v>71.67</v>
      </c>
      <c r="N116" s="2"/>
    </row>
    <row r="117" spans="1:14">
      <c r="A117" s="1536">
        <f t="shared" si="1"/>
        <v>117</v>
      </c>
      <c r="D117" s="494"/>
      <c r="E117" s="576" t="s">
        <v>900</v>
      </c>
      <c r="F117" s="566"/>
      <c r="G117" s="566"/>
      <c r="H117" s="66"/>
      <c r="I117" s="80">
        <v>3414200</v>
      </c>
      <c r="J117" s="415">
        <f t="shared" si="2"/>
        <v>24.47</v>
      </c>
      <c r="K117" s="974"/>
      <c r="L117" s="707">
        <v>3446700</v>
      </c>
      <c r="M117" s="784">
        <f t="shared" si="3"/>
        <v>23.4</v>
      </c>
    </row>
    <row r="118" spans="1:14">
      <c r="A118" s="1536">
        <f t="shared" si="1"/>
        <v>118</v>
      </c>
      <c r="D118" s="494"/>
      <c r="E118" s="580" t="s">
        <v>901</v>
      </c>
      <c r="F118" s="566"/>
      <c r="G118" s="566"/>
      <c r="H118" s="66"/>
      <c r="I118" s="80">
        <v>3221300</v>
      </c>
      <c r="J118" s="415">
        <f t="shared" si="2"/>
        <v>23.08</v>
      </c>
      <c r="K118" s="974"/>
      <c r="L118" s="707">
        <v>3252100</v>
      </c>
      <c r="M118" s="784">
        <f t="shared" si="3"/>
        <v>22.08</v>
      </c>
    </row>
    <row r="119" spans="1:14">
      <c r="A119" s="1536">
        <f t="shared" si="1"/>
        <v>119</v>
      </c>
      <c r="D119" s="494"/>
      <c r="E119" s="580" t="s">
        <v>902</v>
      </c>
      <c r="F119" s="566"/>
      <c r="G119" s="566"/>
      <c r="H119" s="66"/>
      <c r="I119" s="80">
        <v>900</v>
      </c>
      <c r="J119" s="415">
        <f t="shared" si="2"/>
        <v>0.01</v>
      </c>
      <c r="K119" s="974"/>
      <c r="L119" s="707">
        <v>800</v>
      </c>
      <c r="M119" s="784">
        <f t="shared" si="3"/>
        <v>0.01</v>
      </c>
    </row>
    <row r="120" spans="1:14">
      <c r="A120" s="1536">
        <f t="shared" si="1"/>
        <v>120</v>
      </c>
      <c r="D120" s="1063"/>
      <c r="E120" s="576" t="s">
        <v>903</v>
      </c>
      <c r="F120" s="566"/>
      <c r="G120" s="566"/>
      <c r="H120" s="66"/>
      <c r="I120" s="80" t="s">
        <v>79</v>
      </c>
      <c r="J120" s="415" t="str">
        <f t="shared" si="2"/>
        <v xml:space="preserve">- </v>
      </c>
      <c r="K120" s="974"/>
      <c r="L120" s="707" t="s">
        <v>79</v>
      </c>
      <c r="M120" s="784" t="str">
        <f t="shared" si="3"/>
        <v xml:space="preserve">- </v>
      </c>
    </row>
    <row r="121" spans="1:14">
      <c r="A121" s="1536">
        <f t="shared" si="1"/>
        <v>121</v>
      </c>
      <c r="D121" s="1063"/>
      <c r="E121" s="576" t="s">
        <v>904</v>
      </c>
      <c r="F121" s="566"/>
      <c r="G121" s="566"/>
      <c r="H121" s="66"/>
      <c r="I121" s="80">
        <v>200000</v>
      </c>
      <c r="J121" s="415">
        <f t="shared" si="2"/>
        <v>1.43</v>
      </c>
      <c r="K121" s="974"/>
      <c r="L121" s="707">
        <v>195100</v>
      </c>
      <c r="M121" s="784">
        <f t="shared" si="3"/>
        <v>1.32</v>
      </c>
    </row>
    <row r="122" spans="1:14" s="1161" customFormat="1">
      <c r="A122" s="1536">
        <f t="shared" si="1"/>
        <v>122</v>
      </c>
      <c r="B122" s="3"/>
      <c r="C122" s="3"/>
      <c r="D122" s="1063"/>
      <c r="E122" s="598" t="s">
        <v>824</v>
      </c>
      <c r="F122" s="567"/>
      <c r="G122" s="567"/>
      <c r="H122" s="68"/>
      <c r="I122" s="89">
        <v>518200</v>
      </c>
      <c r="J122" s="416">
        <f t="shared" si="2"/>
        <v>3.71</v>
      </c>
      <c r="K122" s="975"/>
      <c r="L122" s="787">
        <v>532300</v>
      </c>
      <c r="M122" s="788">
        <f t="shared" si="3"/>
        <v>3.61</v>
      </c>
    </row>
    <row r="123" spans="1:14" s="412" customFormat="1" ht="20.25" customHeight="1">
      <c r="A123" s="1536">
        <f t="shared" si="1"/>
        <v>123</v>
      </c>
      <c r="B123" s="1158"/>
      <c r="C123" s="3"/>
      <c r="D123" s="1063"/>
      <c r="E123" s="976" t="s">
        <v>327</v>
      </c>
      <c r="F123" s="977"/>
      <c r="G123" s="697"/>
      <c r="H123" s="120"/>
      <c r="I123" s="123">
        <v>13954400</v>
      </c>
      <c r="J123" s="417">
        <f t="shared" si="2"/>
        <v>100</v>
      </c>
      <c r="K123" s="978"/>
      <c r="L123" s="950">
        <v>14731800</v>
      </c>
      <c r="M123" s="952">
        <f t="shared" si="3"/>
        <v>100</v>
      </c>
    </row>
    <row r="124" spans="1:14" ht="16.5">
      <c r="A124" s="1536">
        <f t="shared" si="1"/>
        <v>124</v>
      </c>
      <c r="B124" s="413"/>
      <c r="D124" s="1063"/>
      <c r="E124" s="493"/>
      <c r="F124" s="493"/>
      <c r="G124" s="493"/>
    </row>
    <row r="125" spans="1:14">
      <c r="A125" s="1536">
        <f t="shared" si="1"/>
        <v>125</v>
      </c>
      <c r="C125" s="1158"/>
      <c r="D125" s="1159"/>
      <c r="E125" s="1160"/>
      <c r="F125" s="1160"/>
      <c r="G125" s="1160"/>
      <c r="H125" s="1161"/>
      <c r="I125" s="1161"/>
      <c r="J125" s="1161"/>
      <c r="K125" s="1161"/>
      <c r="L125" s="1161"/>
      <c r="M125" s="1161"/>
    </row>
    <row r="126" spans="1:14" s="412" customFormat="1" ht="20.25" customHeight="1" thickBot="1">
      <c r="A126" s="1536">
        <f t="shared" si="1"/>
        <v>126</v>
      </c>
      <c r="B126" s="413"/>
      <c r="C126" s="413"/>
      <c r="D126" s="1103">
        <f>D110+1</f>
        <v>6</v>
      </c>
      <c r="E126" s="1093" t="s">
        <v>905</v>
      </c>
      <c r="F126" s="1104"/>
      <c r="G126" s="1104"/>
      <c r="H126" s="1105"/>
      <c r="I126" s="1105"/>
      <c r="J126" s="1105"/>
      <c r="K126" s="1105"/>
      <c r="L126" s="1105"/>
      <c r="M126" s="1094" t="s">
        <v>52</v>
      </c>
    </row>
    <row r="127" spans="1:14" s="2" customFormat="1">
      <c r="A127" s="1536">
        <f t="shared" si="1"/>
        <v>127</v>
      </c>
      <c r="B127" s="3"/>
      <c r="C127" s="3"/>
      <c r="D127" s="1065"/>
      <c r="F127" s="979"/>
      <c r="G127" s="1655" t="s">
        <v>906</v>
      </c>
      <c r="H127" s="1657" t="s">
        <v>907</v>
      </c>
      <c r="I127" s="1657" t="s">
        <v>908</v>
      </c>
      <c r="J127" s="1657" t="s">
        <v>909</v>
      </c>
      <c r="K127" s="1657" t="s">
        <v>910</v>
      </c>
      <c r="L127" s="1655" t="s">
        <v>911</v>
      </c>
      <c r="M127" s="1655" t="s">
        <v>563</v>
      </c>
    </row>
    <row r="128" spans="1:14" s="2" customFormat="1">
      <c r="A128" s="1536">
        <f t="shared" si="1"/>
        <v>128</v>
      </c>
      <c r="B128" s="3"/>
      <c r="C128" s="3"/>
      <c r="D128" s="1065"/>
      <c r="F128" s="980"/>
      <c r="G128" s="1656"/>
      <c r="H128" s="1656"/>
      <c r="I128" s="1656"/>
      <c r="J128" s="1656"/>
      <c r="K128" s="1656"/>
      <c r="L128" s="1656"/>
      <c r="M128" s="1656"/>
    </row>
    <row r="129" spans="1:14" s="2" customFormat="1">
      <c r="A129" s="1536">
        <f t="shared" si="1"/>
        <v>129</v>
      </c>
      <c r="B129" s="3"/>
      <c r="C129" s="3"/>
      <c r="D129" s="1065"/>
      <c r="E129" s="615">
        <v>202203</v>
      </c>
      <c r="F129" s="1249"/>
      <c r="G129" s="1251" t="s">
        <v>79</v>
      </c>
      <c r="H129" s="1250"/>
      <c r="I129" s="1250"/>
      <c r="J129" s="1250"/>
      <c r="K129" s="1250"/>
      <c r="L129" s="1250"/>
      <c r="M129" s="1250"/>
    </row>
    <row r="130" spans="1:14" s="2" customFormat="1">
      <c r="A130" s="1536">
        <f t="shared" si="1"/>
        <v>130</v>
      </c>
      <c r="B130" s="3"/>
      <c r="C130" s="3"/>
      <c r="D130" s="1065"/>
      <c r="E130" s="616" t="s">
        <v>1412</v>
      </c>
      <c r="F130" s="1249"/>
      <c r="G130" s="1250"/>
      <c r="H130" s="1250"/>
      <c r="I130" s="1250"/>
      <c r="J130" s="1250"/>
      <c r="K130" s="1250"/>
      <c r="L130" s="1250"/>
      <c r="M130" s="1250"/>
    </row>
    <row r="131" spans="1:14">
      <c r="A131" s="1536">
        <f t="shared" ref="A131:A194" si="4">A130+1</f>
        <v>131</v>
      </c>
      <c r="E131" s="591" t="s">
        <v>912</v>
      </c>
      <c r="F131" s="981"/>
      <c r="G131" s="782">
        <v>1130100</v>
      </c>
      <c r="H131" s="782">
        <v>596500</v>
      </c>
      <c r="I131" s="782">
        <v>968100</v>
      </c>
      <c r="J131" s="782">
        <v>340900</v>
      </c>
      <c r="K131" s="782">
        <v>310500</v>
      </c>
      <c r="L131" s="782">
        <v>69400</v>
      </c>
      <c r="M131" s="782">
        <v>3415700</v>
      </c>
    </row>
    <row r="132" spans="1:14">
      <c r="A132" s="1536">
        <f t="shared" si="4"/>
        <v>132</v>
      </c>
      <c r="E132" s="1652" t="s">
        <v>913</v>
      </c>
      <c r="F132" s="1653"/>
      <c r="G132" s="707">
        <v>946200</v>
      </c>
      <c r="H132" s="707">
        <v>586100</v>
      </c>
      <c r="I132" s="707">
        <v>967200</v>
      </c>
      <c r="J132" s="707">
        <v>340600</v>
      </c>
      <c r="K132" s="707">
        <v>310300</v>
      </c>
      <c r="L132" s="707">
        <v>69400</v>
      </c>
      <c r="M132" s="707">
        <v>3220000</v>
      </c>
      <c r="N132" s="422"/>
    </row>
    <row r="133" spans="1:14">
      <c r="A133" s="1536">
        <f t="shared" si="4"/>
        <v>133</v>
      </c>
      <c r="E133" s="1652" t="s">
        <v>914</v>
      </c>
      <c r="F133" s="1653"/>
      <c r="G133" s="707">
        <v>0</v>
      </c>
      <c r="H133" s="707">
        <v>0</v>
      </c>
      <c r="I133" s="707">
        <v>300</v>
      </c>
      <c r="J133" s="707">
        <v>300</v>
      </c>
      <c r="K133" s="707">
        <v>100</v>
      </c>
      <c r="L133" s="707" t="s">
        <v>1381</v>
      </c>
      <c r="M133" s="707">
        <v>800</v>
      </c>
    </row>
    <row r="134" spans="1:14">
      <c r="A134" s="1536">
        <f t="shared" si="4"/>
        <v>134</v>
      </c>
      <c r="E134" s="725" t="s">
        <v>915</v>
      </c>
      <c r="F134" s="982"/>
      <c r="G134" s="787">
        <v>183800</v>
      </c>
      <c r="H134" s="787">
        <v>10300</v>
      </c>
      <c r="I134" s="787">
        <v>600</v>
      </c>
      <c r="J134" s="787" t="s">
        <v>1381</v>
      </c>
      <c r="K134" s="787" t="s">
        <v>1381</v>
      </c>
      <c r="L134" s="787" t="s">
        <v>1381</v>
      </c>
      <c r="M134" s="787">
        <v>194800</v>
      </c>
    </row>
    <row r="135" spans="1:14" ht="16.5" customHeight="1">
      <c r="A135" s="1536">
        <f t="shared" si="4"/>
        <v>135</v>
      </c>
      <c r="E135" s="419"/>
      <c r="F135" s="420"/>
      <c r="G135" s="420"/>
      <c r="H135" s="421"/>
      <c r="I135" s="422"/>
      <c r="J135" s="422"/>
      <c r="K135" s="422"/>
      <c r="L135" s="422"/>
      <c r="M135" s="937" t="s">
        <v>52</v>
      </c>
    </row>
    <row r="136" spans="1:14" s="2" customFormat="1">
      <c r="A136" s="1536">
        <f t="shared" si="4"/>
        <v>136</v>
      </c>
      <c r="B136" s="3"/>
      <c r="C136" s="3"/>
      <c r="D136" s="1065"/>
      <c r="E136" s="60"/>
      <c r="F136" s="979"/>
      <c r="G136" s="1568" t="s">
        <v>906</v>
      </c>
      <c r="H136" s="1596" t="s">
        <v>907</v>
      </c>
      <c r="I136" s="1596" t="s">
        <v>908</v>
      </c>
      <c r="J136" s="1596" t="s">
        <v>909</v>
      </c>
      <c r="K136" s="1596" t="s">
        <v>910</v>
      </c>
      <c r="L136" s="1568" t="s">
        <v>911</v>
      </c>
      <c r="M136" s="1568" t="s">
        <v>563</v>
      </c>
    </row>
    <row r="137" spans="1:14" s="2" customFormat="1">
      <c r="A137" s="1536">
        <f t="shared" si="4"/>
        <v>137</v>
      </c>
      <c r="B137" s="3"/>
      <c r="C137" s="3"/>
      <c r="D137" s="1065"/>
      <c r="F137" s="980"/>
      <c r="G137" s="1641"/>
      <c r="H137" s="1641"/>
      <c r="I137" s="1641"/>
      <c r="J137" s="1641"/>
      <c r="K137" s="1641"/>
      <c r="L137" s="1641"/>
      <c r="M137" s="1641"/>
    </row>
    <row r="138" spans="1:14" s="2" customFormat="1">
      <c r="A138" s="1536">
        <f t="shared" si="4"/>
        <v>138</v>
      </c>
      <c r="B138" s="3"/>
      <c r="C138" s="3"/>
      <c r="D138" s="1065"/>
      <c r="E138" s="615">
        <v>202103</v>
      </c>
      <c r="F138" s="1249"/>
      <c r="G138" s="235" t="s">
        <v>79</v>
      </c>
      <c r="H138" s="508"/>
      <c r="I138" s="508"/>
      <c r="J138" s="508"/>
      <c r="K138" s="508"/>
      <c r="L138" s="508"/>
      <c r="M138" s="508"/>
    </row>
    <row r="139" spans="1:14" s="2" customFormat="1">
      <c r="A139" s="1536">
        <f t="shared" si="4"/>
        <v>139</v>
      </c>
      <c r="B139" s="3"/>
      <c r="C139" s="3"/>
      <c r="D139" s="1065"/>
      <c r="E139" s="616" t="s">
        <v>1415</v>
      </c>
      <c r="F139" s="1249"/>
      <c r="G139" s="508"/>
      <c r="H139" s="508"/>
      <c r="I139" s="508"/>
      <c r="J139" s="508"/>
      <c r="K139" s="508"/>
      <c r="L139" s="508"/>
      <c r="M139" s="508"/>
    </row>
    <row r="140" spans="1:14" s="2" customFormat="1">
      <c r="A140" s="1536">
        <f t="shared" si="4"/>
        <v>140</v>
      </c>
      <c r="B140" s="3"/>
      <c r="C140" s="3"/>
      <c r="D140" s="1065"/>
      <c r="E140" s="983" t="s">
        <v>912</v>
      </c>
      <c r="F140" s="984"/>
      <c r="G140" s="235">
        <v>1161800</v>
      </c>
      <c r="H140" s="235">
        <v>605200</v>
      </c>
      <c r="I140" s="235">
        <v>984500</v>
      </c>
      <c r="J140" s="235">
        <v>308400</v>
      </c>
      <c r="K140" s="235">
        <v>312300</v>
      </c>
      <c r="L140" s="235">
        <v>71600</v>
      </c>
      <c r="M140" s="235">
        <v>3444000</v>
      </c>
    </row>
    <row r="141" spans="1:14">
      <c r="A141" s="1536">
        <f t="shared" si="4"/>
        <v>141</v>
      </c>
      <c r="E141" s="1650" t="s">
        <v>913</v>
      </c>
      <c r="F141" s="1651"/>
      <c r="G141" s="237">
        <v>954100</v>
      </c>
      <c r="H141" s="237">
        <v>600400</v>
      </c>
      <c r="I141" s="237">
        <v>983900</v>
      </c>
      <c r="J141" s="237">
        <v>307900</v>
      </c>
      <c r="K141" s="237">
        <v>312000</v>
      </c>
      <c r="L141" s="237">
        <v>71600</v>
      </c>
      <c r="M141" s="237">
        <v>3230300</v>
      </c>
    </row>
    <row r="142" spans="1:14" s="1161" customFormat="1">
      <c r="A142" s="1536">
        <f t="shared" si="4"/>
        <v>142</v>
      </c>
      <c r="B142" s="3"/>
      <c r="C142" s="3"/>
      <c r="D142" s="1065"/>
      <c r="E142" s="1650" t="s">
        <v>914</v>
      </c>
      <c r="F142" s="1651"/>
      <c r="G142" s="67">
        <v>0</v>
      </c>
      <c r="H142" s="67">
        <v>0</v>
      </c>
      <c r="I142" s="67">
        <v>0</v>
      </c>
      <c r="J142" s="67">
        <v>400</v>
      </c>
      <c r="K142" s="67">
        <v>200</v>
      </c>
      <c r="L142" s="67" t="s">
        <v>1381</v>
      </c>
      <c r="M142" s="67">
        <v>900</v>
      </c>
    </row>
    <row r="143" spans="1:14" s="59" customFormat="1" ht="23.25">
      <c r="A143" s="1536">
        <f t="shared" si="4"/>
        <v>143</v>
      </c>
      <c r="B143" s="1158"/>
      <c r="C143" s="3"/>
      <c r="D143" s="1065"/>
      <c r="E143" s="985" t="s">
        <v>915</v>
      </c>
      <c r="F143" s="986"/>
      <c r="G143" s="69">
        <v>207500</v>
      </c>
      <c r="H143" s="69">
        <v>4700</v>
      </c>
      <c r="I143" s="69">
        <v>500</v>
      </c>
      <c r="J143" s="69" t="s">
        <v>1381</v>
      </c>
      <c r="K143" s="69" t="s">
        <v>1381</v>
      </c>
      <c r="L143" s="69" t="s">
        <v>1381</v>
      </c>
      <c r="M143" s="69">
        <v>212800</v>
      </c>
    </row>
    <row r="144" spans="1:14" ht="23.25">
      <c r="A144" s="1536">
        <f t="shared" si="4"/>
        <v>144</v>
      </c>
      <c r="B144" s="411"/>
    </row>
    <row r="145" spans="1:14" s="412" customFormat="1" ht="20.25" customHeight="1">
      <c r="A145" s="1536">
        <f t="shared" si="4"/>
        <v>145</v>
      </c>
      <c r="B145" s="3"/>
      <c r="C145" s="1158"/>
      <c r="D145" s="1159"/>
      <c r="E145" s="1160"/>
      <c r="F145" s="1160"/>
      <c r="G145" s="1160"/>
      <c r="H145" s="1161"/>
      <c r="I145" s="1161"/>
      <c r="J145" s="1161"/>
      <c r="K145" s="1161"/>
      <c r="L145" s="1161"/>
      <c r="M145" s="1161"/>
    </row>
    <row r="146" spans="1:14" ht="23.25">
      <c r="A146" s="1536">
        <f t="shared" si="4"/>
        <v>146</v>
      </c>
      <c r="B146" s="413"/>
      <c r="C146" s="411"/>
      <c r="D146" s="1089"/>
      <c r="E146" s="935" t="s">
        <v>916</v>
      </c>
      <c r="F146" s="59"/>
      <c r="G146" s="59"/>
      <c r="H146" s="59"/>
      <c r="I146" s="59"/>
      <c r="J146" s="59"/>
      <c r="K146" s="59"/>
      <c r="L146" s="59"/>
      <c r="M146" s="59"/>
    </row>
    <row r="147" spans="1:14">
      <c r="A147" s="1536">
        <f t="shared" si="4"/>
        <v>147</v>
      </c>
      <c r="D147" s="1090"/>
      <c r="E147" s="399"/>
    </row>
    <row r="148" spans="1:14" s="412" customFormat="1" ht="20.25" customHeight="1" thickBot="1">
      <c r="A148" s="1536">
        <f t="shared" si="4"/>
        <v>148</v>
      </c>
      <c r="B148" s="413"/>
      <c r="C148" s="413"/>
      <c r="D148" s="1103">
        <f>D126+1</f>
        <v>7</v>
      </c>
      <c r="E148" s="1093" t="s">
        <v>917</v>
      </c>
      <c r="F148" s="1104"/>
      <c r="G148" s="1104"/>
      <c r="H148" s="1105"/>
      <c r="I148" s="1105"/>
      <c r="J148" s="1105"/>
      <c r="K148" s="1105"/>
      <c r="L148" s="1105"/>
      <c r="M148" s="1094" t="s">
        <v>52</v>
      </c>
    </row>
    <row r="149" spans="1:14">
      <c r="A149" s="1536">
        <f t="shared" si="4"/>
        <v>149</v>
      </c>
      <c r="E149" s="60"/>
      <c r="F149" s="60"/>
      <c r="G149" s="60"/>
      <c r="H149" s="987">
        <v>202103</v>
      </c>
      <c r="I149" s="611"/>
      <c r="J149" s="987"/>
      <c r="K149" s="1110">
        <v>202203</v>
      </c>
      <c r="L149" s="1123"/>
      <c r="M149" s="1123"/>
      <c r="N149" s="2"/>
    </row>
    <row r="150" spans="1:14">
      <c r="A150" s="1536">
        <f t="shared" si="4"/>
        <v>150</v>
      </c>
      <c r="E150" s="22"/>
      <c r="F150" s="22"/>
      <c r="G150" s="22"/>
      <c r="H150" s="988" t="s">
        <v>1415</v>
      </c>
      <c r="I150" s="602"/>
      <c r="J150" s="988"/>
      <c r="K150" s="1120" t="s">
        <v>1412</v>
      </c>
      <c r="L150" s="1125"/>
      <c r="M150" s="1125"/>
      <c r="N150" s="2"/>
    </row>
    <row r="151" spans="1:14">
      <c r="A151" s="1536">
        <f t="shared" si="4"/>
        <v>151</v>
      </c>
      <c r="E151" s="2"/>
      <c r="F151" s="2"/>
      <c r="G151" s="2"/>
      <c r="H151" s="989"/>
      <c r="I151" s="1257" t="s">
        <v>79</v>
      </c>
      <c r="J151" s="1257"/>
      <c r="K151" s="1258"/>
      <c r="L151" s="1258" t="s">
        <v>79</v>
      </c>
      <c r="M151" s="1129"/>
      <c r="N151" s="2"/>
    </row>
    <row r="152" spans="1:14">
      <c r="A152" s="1536">
        <f t="shared" si="4"/>
        <v>152</v>
      </c>
      <c r="E152" s="2"/>
      <c r="F152" s="2"/>
      <c r="G152" s="2"/>
      <c r="H152" s="1252"/>
      <c r="I152" s="977" t="s">
        <v>864</v>
      </c>
      <c r="J152" s="1029" t="s">
        <v>515</v>
      </c>
      <c r="K152" s="1253"/>
      <c r="L152" s="1254" t="s">
        <v>864</v>
      </c>
      <c r="M152" s="1254" t="s">
        <v>515</v>
      </c>
      <c r="N152" s="2"/>
    </row>
    <row r="153" spans="1:14">
      <c r="A153" s="1536">
        <f t="shared" si="4"/>
        <v>153</v>
      </c>
      <c r="D153" s="3"/>
      <c r="E153" s="600" t="s">
        <v>918</v>
      </c>
      <c r="F153" s="505"/>
      <c r="G153" s="60"/>
      <c r="H153" s="60"/>
      <c r="I153" s="77">
        <v>9100</v>
      </c>
      <c r="J153" s="423">
        <f t="shared" ref="J153:J158" si="5">IF(SUM(I153)=0,"- ",ROUND(I153/I$158*100,2))</f>
        <v>0.08</v>
      </c>
      <c r="K153" s="991"/>
      <c r="L153" s="992">
        <v>8900</v>
      </c>
      <c r="M153" s="993">
        <f t="shared" ref="M153:M158" si="6">IF(SUM(L153)=0,"- ",ROUND(L153/L$158*100,2))</f>
        <v>0.08</v>
      </c>
      <c r="N153" s="2"/>
    </row>
    <row r="154" spans="1:14">
      <c r="A154" s="1536">
        <f t="shared" si="4"/>
        <v>154</v>
      </c>
      <c r="D154" s="3"/>
      <c r="E154" s="994" t="s">
        <v>919</v>
      </c>
      <c r="F154" s="508"/>
      <c r="G154" s="2"/>
      <c r="H154" s="2"/>
      <c r="I154" s="83">
        <v>142400</v>
      </c>
      <c r="J154" s="424">
        <f t="shared" si="5"/>
        <v>1.29</v>
      </c>
      <c r="K154" s="995"/>
      <c r="L154" s="996">
        <v>146900</v>
      </c>
      <c r="M154" s="997">
        <f t="shared" si="6"/>
        <v>1.28</v>
      </c>
      <c r="N154" s="2"/>
    </row>
    <row r="155" spans="1:14">
      <c r="A155" s="1536">
        <f t="shared" si="4"/>
        <v>155</v>
      </c>
      <c r="D155" s="3"/>
      <c r="E155" s="994" t="s">
        <v>920</v>
      </c>
      <c r="F155" s="508"/>
      <c r="G155" s="2"/>
      <c r="H155" s="2"/>
      <c r="I155" s="83">
        <v>9984700</v>
      </c>
      <c r="J155" s="424">
        <f t="shared" si="5"/>
        <v>90.75</v>
      </c>
      <c r="K155" s="995"/>
      <c r="L155" s="996">
        <v>10375900</v>
      </c>
      <c r="M155" s="997">
        <f t="shared" si="6"/>
        <v>90.58</v>
      </c>
      <c r="N155" s="2"/>
    </row>
    <row r="156" spans="1:14">
      <c r="A156" s="1536">
        <f t="shared" si="4"/>
        <v>156</v>
      </c>
      <c r="D156" s="3"/>
      <c r="E156" s="994" t="s">
        <v>921</v>
      </c>
      <c r="F156" s="508"/>
      <c r="G156" s="2"/>
      <c r="H156" s="2"/>
      <c r="I156" s="83">
        <v>866200</v>
      </c>
      <c r="J156" s="424">
        <f t="shared" si="5"/>
        <v>7.87</v>
      </c>
      <c r="K156" s="995"/>
      <c r="L156" s="996">
        <v>922700</v>
      </c>
      <c r="M156" s="997">
        <f t="shared" si="6"/>
        <v>8.06</v>
      </c>
    </row>
    <row r="157" spans="1:14" s="1161" customFormat="1" ht="12">
      <c r="A157" s="1536">
        <f t="shared" si="4"/>
        <v>157</v>
      </c>
      <c r="B157" s="3"/>
      <c r="C157" s="3"/>
      <c r="D157" s="3"/>
      <c r="E157" s="998" t="s">
        <v>922</v>
      </c>
      <c r="F157" s="510"/>
      <c r="G157" s="22"/>
      <c r="H157" s="22"/>
      <c r="I157" s="299" t="s">
        <v>79</v>
      </c>
      <c r="J157" s="425" t="str">
        <f t="shared" si="5"/>
        <v xml:space="preserve">- </v>
      </c>
      <c r="K157" s="999"/>
      <c r="L157" s="1000" t="s">
        <v>79</v>
      </c>
      <c r="M157" s="1001" t="str">
        <f t="shared" si="6"/>
        <v xml:space="preserve">- </v>
      </c>
    </row>
    <row r="158" spans="1:14" s="412" customFormat="1" ht="20.25" customHeight="1">
      <c r="A158" s="1536">
        <f t="shared" si="4"/>
        <v>158</v>
      </c>
      <c r="B158" s="1158"/>
      <c r="C158" s="3"/>
      <c r="D158" s="3"/>
      <c r="E158" s="976" t="s">
        <v>502</v>
      </c>
      <c r="F158" s="977"/>
      <c r="G158" s="120"/>
      <c r="H158" s="120"/>
      <c r="I158" s="123">
        <v>11002600</v>
      </c>
      <c r="J158" s="426">
        <f t="shared" si="5"/>
        <v>100</v>
      </c>
      <c r="K158" s="978"/>
      <c r="L158" s="1002">
        <v>11454500</v>
      </c>
      <c r="M158" s="1003">
        <f t="shared" si="6"/>
        <v>100</v>
      </c>
    </row>
    <row r="159" spans="1:14" ht="16.5">
      <c r="A159" s="1536">
        <f t="shared" si="4"/>
        <v>159</v>
      </c>
      <c r="B159" s="413"/>
    </row>
    <row r="160" spans="1:14">
      <c r="A160" s="1536">
        <f t="shared" si="4"/>
        <v>160</v>
      </c>
      <c r="C160" s="1158"/>
      <c r="D160" s="1159"/>
      <c r="E160" s="1160"/>
      <c r="F160" s="1160"/>
      <c r="G160" s="1160"/>
      <c r="H160" s="1161"/>
      <c r="I160" s="1161"/>
      <c r="J160" s="1161"/>
      <c r="K160" s="1161"/>
      <c r="L160" s="1161"/>
      <c r="M160" s="1161"/>
    </row>
    <row r="161" spans="1:13" s="412" customFormat="1" ht="20.25" customHeight="1" thickBot="1">
      <c r="A161" s="1536">
        <f t="shared" si="4"/>
        <v>161</v>
      </c>
      <c r="B161" s="413"/>
      <c r="C161" s="413"/>
      <c r="D161" s="1103">
        <f>D148+1</f>
        <v>8</v>
      </c>
      <c r="E161" s="1093" t="s">
        <v>923</v>
      </c>
      <c r="F161" s="1104"/>
      <c r="G161" s="1104"/>
      <c r="H161" s="1105"/>
      <c r="I161" s="1105"/>
      <c r="J161" s="1105"/>
      <c r="K161" s="1105"/>
      <c r="L161" s="1105"/>
      <c r="M161" s="1094" t="s">
        <v>52</v>
      </c>
    </row>
    <row r="162" spans="1:13">
      <c r="A162" s="1536">
        <f t="shared" si="4"/>
        <v>162</v>
      </c>
      <c r="F162" s="1649" t="s">
        <v>924</v>
      </c>
      <c r="G162" s="1648" t="s">
        <v>925</v>
      </c>
      <c r="H162" s="1648" t="s">
        <v>926</v>
      </c>
      <c r="I162" s="1648" t="s">
        <v>927</v>
      </c>
      <c r="J162" s="1648" t="s">
        <v>928</v>
      </c>
      <c r="K162" s="1648" t="s">
        <v>929</v>
      </c>
      <c r="L162" s="1648" t="s">
        <v>930</v>
      </c>
      <c r="M162" s="1649" t="s">
        <v>563</v>
      </c>
    </row>
    <row r="163" spans="1:13">
      <c r="A163" s="1536">
        <f t="shared" si="4"/>
        <v>163</v>
      </c>
      <c r="F163" s="1634"/>
      <c r="G163" s="1634"/>
      <c r="H163" s="1634"/>
      <c r="I163" s="1634"/>
      <c r="J163" s="1634"/>
      <c r="K163" s="1634"/>
      <c r="L163" s="1634"/>
      <c r="M163" s="1634"/>
    </row>
    <row r="164" spans="1:13">
      <c r="A164" s="1536">
        <f t="shared" si="4"/>
        <v>164</v>
      </c>
      <c r="E164" s="615">
        <v>202203</v>
      </c>
      <c r="F164" s="1141" t="s">
        <v>79</v>
      </c>
      <c r="G164" s="1140"/>
      <c r="H164" s="1140"/>
      <c r="I164" s="1140"/>
      <c r="J164" s="1140"/>
      <c r="K164" s="1140"/>
      <c r="L164" s="1140"/>
      <c r="M164" s="1140"/>
    </row>
    <row r="165" spans="1:13">
      <c r="A165" s="1536">
        <f t="shared" si="4"/>
        <v>165</v>
      </c>
      <c r="E165" s="616" t="s">
        <v>1412</v>
      </c>
      <c r="F165" s="1140"/>
      <c r="G165" s="1140"/>
      <c r="H165" s="1140"/>
      <c r="I165" s="1140"/>
      <c r="J165" s="1140"/>
      <c r="K165" s="1140"/>
      <c r="L165" s="1140"/>
      <c r="M165" s="1140"/>
    </row>
    <row r="166" spans="1:13">
      <c r="A166" s="1536">
        <f t="shared" si="4"/>
        <v>166</v>
      </c>
      <c r="E166" s="64" t="s">
        <v>931</v>
      </c>
      <c r="F166" s="782" t="s">
        <v>1381</v>
      </c>
      <c r="G166" s="782">
        <v>1842300</v>
      </c>
      <c r="H166" s="782">
        <v>1389300</v>
      </c>
      <c r="I166" s="782">
        <v>1016100</v>
      </c>
      <c r="J166" s="782">
        <v>4819500</v>
      </c>
      <c r="K166" s="782"/>
      <c r="L166" s="782">
        <v>902300</v>
      </c>
      <c r="M166" s="782">
        <v>9969500</v>
      </c>
    </row>
    <row r="167" spans="1:13">
      <c r="A167" s="1536">
        <f t="shared" si="4"/>
        <v>167</v>
      </c>
      <c r="E167" s="428" t="s">
        <v>932</v>
      </c>
      <c r="F167" s="707" t="s">
        <v>1381</v>
      </c>
      <c r="G167" s="707">
        <v>964200</v>
      </c>
      <c r="H167" s="707">
        <v>785200</v>
      </c>
      <c r="I167" s="707">
        <v>577800</v>
      </c>
      <c r="J167" s="707">
        <v>2206200</v>
      </c>
      <c r="K167" s="707" t="s">
        <v>1381</v>
      </c>
      <c r="L167" s="707" t="s">
        <v>1381</v>
      </c>
      <c r="M167" s="707">
        <v>4533400</v>
      </c>
    </row>
    <row r="168" spans="1:13">
      <c r="A168" s="1536">
        <f t="shared" si="4"/>
        <v>168</v>
      </c>
      <c r="E168" s="429" t="s">
        <v>933</v>
      </c>
      <c r="F168" s="787" t="s">
        <v>1381</v>
      </c>
      <c r="G168" s="787">
        <v>878100</v>
      </c>
      <c r="H168" s="787">
        <v>604100</v>
      </c>
      <c r="I168" s="787">
        <v>438300</v>
      </c>
      <c r="J168" s="787">
        <v>2613300</v>
      </c>
      <c r="K168" s="787" t="s">
        <v>1381</v>
      </c>
      <c r="L168" s="787">
        <v>902300</v>
      </c>
      <c r="M168" s="787">
        <v>5436100</v>
      </c>
    </row>
    <row r="169" spans="1:13">
      <c r="A169" s="1536">
        <f t="shared" si="4"/>
        <v>169</v>
      </c>
      <c r="F169" s="2" t="s">
        <v>934</v>
      </c>
    </row>
    <row r="170" spans="1:13">
      <c r="A170" s="1536">
        <f t="shared" si="4"/>
        <v>170</v>
      </c>
      <c r="F170" s="2"/>
      <c r="M170" s="937" t="s">
        <v>52</v>
      </c>
    </row>
    <row r="171" spans="1:13">
      <c r="A171" s="1536">
        <f t="shared" si="4"/>
        <v>171</v>
      </c>
      <c r="F171" s="1568" t="s">
        <v>924</v>
      </c>
      <c r="G171" s="1596" t="s">
        <v>925</v>
      </c>
      <c r="H171" s="1596" t="s">
        <v>926</v>
      </c>
      <c r="I171" s="1596" t="s">
        <v>927</v>
      </c>
      <c r="J171" s="1596" t="s">
        <v>928</v>
      </c>
      <c r="K171" s="1596" t="s">
        <v>929</v>
      </c>
      <c r="L171" s="1596" t="s">
        <v>930</v>
      </c>
      <c r="M171" s="1568" t="s">
        <v>563</v>
      </c>
    </row>
    <row r="172" spans="1:13">
      <c r="A172" s="1536">
        <f t="shared" si="4"/>
        <v>172</v>
      </c>
      <c r="F172" s="1641"/>
      <c r="G172" s="1641"/>
      <c r="H172" s="1641"/>
      <c r="I172" s="1641"/>
      <c r="J172" s="1641"/>
      <c r="K172" s="1641"/>
      <c r="L172" s="1641"/>
      <c r="M172" s="1641"/>
    </row>
    <row r="173" spans="1:13">
      <c r="A173" s="1536">
        <f t="shared" si="4"/>
        <v>173</v>
      </c>
      <c r="E173" s="615">
        <v>202103</v>
      </c>
      <c r="F173" s="1102" t="s">
        <v>79</v>
      </c>
      <c r="G173" s="508"/>
      <c r="H173" s="508"/>
      <c r="I173" s="508"/>
      <c r="J173" s="508"/>
      <c r="K173" s="508"/>
      <c r="L173" s="508"/>
      <c r="M173" s="508"/>
    </row>
    <row r="174" spans="1:13">
      <c r="A174" s="1536">
        <f t="shared" si="4"/>
        <v>174</v>
      </c>
      <c r="E174" s="616" t="s">
        <v>1415</v>
      </c>
      <c r="F174" s="508"/>
      <c r="G174" s="508"/>
      <c r="H174" s="508"/>
      <c r="I174" s="508"/>
      <c r="J174" s="508"/>
      <c r="K174" s="508"/>
      <c r="L174" s="508"/>
      <c r="M174" s="508"/>
    </row>
    <row r="175" spans="1:13">
      <c r="A175" s="1536">
        <f t="shared" si="4"/>
        <v>175</v>
      </c>
      <c r="E175" s="591" t="s">
        <v>931</v>
      </c>
      <c r="F175" s="65">
        <v>1588400</v>
      </c>
      <c r="G175" s="65">
        <f t="shared" ref="G175:M175" si="7">IF(SUM(G176)+SUM(G177)=0,"- ",SUM(G176)+SUM(G177))</f>
        <v>1750600</v>
      </c>
      <c r="H175" s="65">
        <f t="shared" si="7"/>
        <v>1397200</v>
      </c>
      <c r="I175" s="65">
        <f t="shared" si="7"/>
        <v>962600</v>
      </c>
      <c r="J175" s="65">
        <f t="shared" si="7"/>
        <v>4712300</v>
      </c>
      <c r="K175" s="65" t="str">
        <f t="shared" si="7"/>
        <v xml:space="preserve">- </v>
      </c>
      <c r="L175" s="65">
        <f t="shared" si="7"/>
        <v>794800</v>
      </c>
      <c r="M175" s="65">
        <f t="shared" si="7"/>
        <v>9617500</v>
      </c>
    </row>
    <row r="176" spans="1:13">
      <c r="A176" s="1536">
        <f t="shared" si="4"/>
        <v>176</v>
      </c>
      <c r="E176" s="565" t="s">
        <v>932</v>
      </c>
      <c r="F176" s="67" t="s">
        <v>1381</v>
      </c>
      <c r="G176" s="67">
        <v>894800</v>
      </c>
      <c r="H176" s="67">
        <v>756500</v>
      </c>
      <c r="I176" s="67">
        <v>550100</v>
      </c>
      <c r="J176" s="67">
        <v>2165200</v>
      </c>
      <c r="K176" s="67" t="s">
        <v>1381</v>
      </c>
      <c r="L176" s="67" t="s">
        <v>1381</v>
      </c>
      <c r="M176" s="67">
        <v>4366600</v>
      </c>
    </row>
    <row r="177" spans="1:13" s="1161" customFormat="1">
      <c r="A177" s="1536">
        <f t="shared" si="4"/>
        <v>177</v>
      </c>
      <c r="B177" s="3"/>
      <c r="C177" s="3"/>
      <c r="D177" s="1065"/>
      <c r="E177" s="725" t="s">
        <v>933</v>
      </c>
      <c r="F177" s="69" t="s">
        <v>1381</v>
      </c>
      <c r="G177" s="69">
        <v>855800</v>
      </c>
      <c r="H177" s="69">
        <v>640700</v>
      </c>
      <c r="I177" s="69">
        <v>412500</v>
      </c>
      <c r="J177" s="69">
        <v>2547100</v>
      </c>
      <c r="K177" s="69" t="s">
        <v>1381</v>
      </c>
      <c r="L177" s="69">
        <v>794800</v>
      </c>
      <c r="M177" s="69">
        <v>5250900</v>
      </c>
    </row>
    <row r="178" spans="1:13" s="412" customFormat="1" ht="20.25" customHeight="1">
      <c r="A178" s="1536">
        <f t="shared" si="4"/>
        <v>178</v>
      </c>
      <c r="B178" s="1158"/>
      <c r="C178" s="3"/>
      <c r="D178" s="1065"/>
      <c r="E178" s="5"/>
      <c r="F178" s="2" t="s">
        <v>934</v>
      </c>
      <c r="G178" s="5"/>
      <c r="H178" s="5"/>
      <c r="I178" s="5"/>
      <c r="J178" s="5"/>
      <c r="K178" s="5"/>
      <c r="L178" s="5"/>
      <c r="M178" s="5"/>
    </row>
    <row r="179" spans="1:13" ht="16.5">
      <c r="A179" s="1536">
        <f t="shared" si="4"/>
        <v>179</v>
      </c>
      <c r="B179" s="413"/>
    </row>
    <row r="180" spans="1:13">
      <c r="A180" s="1536">
        <f t="shared" si="4"/>
        <v>180</v>
      </c>
      <c r="C180" s="1158"/>
      <c r="D180" s="1159"/>
      <c r="E180" s="1160"/>
      <c r="F180" s="1160"/>
      <c r="G180" s="1160"/>
      <c r="H180" s="1161"/>
      <c r="I180" s="1161"/>
      <c r="J180" s="1161"/>
      <c r="K180" s="1161"/>
      <c r="L180" s="1161"/>
      <c r="M180" s="1161"/>
    </row>
    <row r="181" spans="1:13" s="412" customFormat="1" ht="20.25" customHeight="1" thickBot="1">
      <c r="A181" s="1536">
        <f t="shared" si="4"/>
        <v>181</v>
      </c>
      <c r="B181" s="413"/>
      <c r="C181" s="413"/>
      <c r="D181" s="1103">
        <f>D161+1</f>
        <v>9</v>
      </c>
      <c r="E181" s="1093" t="s">
        <v>935</v>
      </c>
      <c r="F181" s="1104"/>
      <c r="G181" s="1104"/>
      <c r="H181" s="1105"/>
      <c r="I181" s="1105"/>
      <c r="J181" s="1105"/>
      <c r="K181" s="1105"/>
      <c r="L181" s="1105"/>
      <c r="M181" s="1094" t="s">
        <v>52</v>
      </c>
    </row>
    <row r="182" spans="1:13">
      <c r="A182" s="1536">
        <f t="shared" si="4"/>
        <v>182</v>
      </c>
      <c r="D182" s="1063"/>
      <c r="E182" s="505"/>
      <c r="F182" s="505"/>
      <c r="G182" s="60"/>
      <c r="H182" s="987">
        <v>202103</v>
      </c>
      <c r="I182" s="611"/>
      <c r="J182" s="987"/>
      <c r="K182" s="1110">
        <v>202203</v>
      </c>
      <c r="L182" s="1123"/>
      <c r="M182" s="1123"/>
    </row>
    <row r="183" spans="1:13">
      <c r="A183" s="1536">
        <f t="shared" si="4"/>
        <v>183</v>
      </c>
      <c r="D183" s="1063"/>
      <c r="E183" s="508"/>
      <c r="F183" s="508"/>
      <c r="G183" s="2"/>
      <c r="H183" s="989" t="s">
        <v>1415</v>
      </c>
      <c r="I183" s="990"/>
      <c r="J183" s="989"/>
      <c r="K183" s="1113" t="s">
        <v>1412</v>
      </c>
      <c r="L183" s="1129"/>
      <c r="M183" s="1129"/>
    </row>
    <row r="184" spans="1:13">
      <c r="A184" s="1536">
        <f t="shared" si="4"/>
        <v>184</v>
      </c>
      <c r="D184" s="1063"/>
      <c r="E184" s="697"/>
      <c r="F184" s="697"/>
      <c r="G184" s="120"/>
      <c r="H184" s="1252"/>
      <c r="I184" s="977"/>
      <c r="J184" s="1252" t="s">
        <v>79</v>
      </c>
      <c r="K184" s="1255"/>
      <c r="L184" s="1254"/>
      <c r="M184" s="1253" t="s">
        <v>79</v>
      </c>
    </row>
    <row r="185" spans="1:13">
      <c r="A185" s="1536">
        <f t="shared" si="4"/>
        <v>185</v>
      </c>
      <c r="D185" s="1063"/>
      <c r="E185" s="505" t="s">
        <v>936</v>
      </c>
      <c r="F185" s="505"/>
      <c r="G185" s="60"/>
      <c r="H185" s="60"/>
      <c r="I185" s="60"/>
      <c r="J185" s="193" t="s">
        <v>1381</v>
      </c>
      <c r="K185" s="991"/>
      <c r="L185" s="991"/>
      <c r="M185" s="943" t="s">
        <v>1381</v>
      </c>
    </row>
    <row r="186" spans="1:13">
      <c r="A186" s="1536">
        <f t="shared" si="4"/>
        <v>186</v>
      </c>
      <c r="D186" s="1063"/>
      <c r="E186" s="508" t="s">
        <v>937</v>
      </c>
      <c r="F186" s="508"/>
      <c r="G186" s="2"/>
      <c r="H186" s="2"/>
      <c r="I186" s="2"/>
      <c r="J186" s="44">
        <v>14200</v>
      </c>
      <c r="K186" s="995"/>
      <c r="L186" s="995"/>
      <c r="M186" s="946">
        <v>18900</v>
      </c>
    </row>
    <row r="187" spans="1:13">
      <c r="A187" s="1536">
        <f t="shared" si="4"/>
        <v>187</v>
      </c>
      <c r="D187" s="1063"/>
      <c r="E187" s="508" t="s">
        <v>938</v>
      </c>
      <c r="F187" s="508"/>
      <c r="G187" s="2"/>
      <c r="H187" s="2"/>
      <c r="I187" s="2"/>
      <c r="J187" s="44">
        <v>34100</v>
      </c>
      <c r="K187" s="995"/>
      <c r="L187" s="995"/>
      <c r="M187" s="946">
        <v>35800</v>
      </c>
    </row>
    <row r="188" spans="1:13">
      <c r="A188" s="1536">
        <f t="shared" si="4"/>
        <v>188</v>
      </c>
      <c r="D188" s="1063"/>
      <c r="E188" s="508" t="s">
        <v>939</v>
      </c>
      <c r="F188" s="508"/>
      <c r="G188" s="2"/>
      <c r="H188" s="2"/>
      <c r="I188" s="2"/>
      <c r="J188" s="44">
        <v>3500</v>
      </c>
      <c r="K188" s="995"/>
      <c r="L188" s="995"/>
      <c r="M188" s="946">
        <v>3700</v>
      </c>
    </row>
    <row r="189" spans="1:13">
      <c r="A189" s="1536">
        <f t="shared" si="4"/>
        <v>189</v>
      </c>
      <c r="D189" s="1063"/>
      <c r="E189" s="508" t="s">
        <v>940</v>
      </c>
      <c r="F189" s="508"/>
      <c r="G189" s="2"/>
      <c r="H189" s="2"/>
      <c r="I189" s="2"/>
      <c r="J189" s="44">
        <v>6523800</v>
      </c>
      <c r="K189" s="995"/>
      <c r="L189" s="995"/>
      <c r="M189" s="946">
        <v>6757100</v>
      </c>
    </row>
    <row r="190" spans="1:13">
      <c r="A190" s="1536">
        <f t="shared" si="4"/>
        <v>190</v>
      </c>
      <c r="D190" s="1063"/>
      <c r="E190" s="510" t="s">
        <v>941</v>
      </c>
      <c r="F190" s="510"/>
      <c r="G190" s="22"/>
      <c r="H190" s="22"/>
      <c r="I190" s="22"/>
      <c r="J190" s="46">
        <v>38300</v>
      </c>
      <c r="K190" s="999"/>
      <c r="L190" s="999"/>
      <c r="M190" s="948">
        <v>45300</v>
      </c>
    </row>
    <row r="191" spans="1:13">
      <c r="A191" s="1536">
        <f t="shared" si="4"/>
        <v>191</v>
      </c>
      <c r="D191" s="1063"/>
      <c r="E191" s="697" t="s">
        <v>942</v>
      </c>
      <c r="F191" s="697"/>
      <c r="G191" s="120"/>
      <c r="H191" s="120"/>
      <c r="I191" s="120"/>
      <c r="J191" s="206">
        <v>6614000</v>
      </c>
      <c r="K191" s="978"/>
      <c r="L191" s="978"/>
      <c r="M191" s="950">
        <v>6861100</v>
      </c>
    </row>
    <row r="192" spans="1:13">
      <c r="A192" s="1536">
        <f t="shared" si="4"/>
        <v>192</v>
      </c>
      <c r="D192" s="1063"/>
      <c r="E192" s="508" t="s">
        <v>943</v>
      </c>
      <c r="F192" s="508"/>
      <c r="G192" s="2"/>
      <c r="H192" s="2"/>
      <c r="I192" s="2"/>
      <c r="J192" s="44" t="s">
        <v>1381</v>
      </c>
      <c r="K192" s="995"/>
      <c r="L192" s="995"/>
      <c r="M192" s="946" t="s">
        <v>1381</v>
      </c>
    </row>
    <row r="193" spans="1:13">
      <c r="A193" s="1536">
        <f t="shared" si="4"/>
        <v>193</v>
      </c>
      <c r="D193" s="1063"/>
      <c r="E193" s="508" t="s">
        <v>944</v>
      </c>
      <c r="F193" s="508"/>
      <c r="G193" s="2"/>
      <c r="H193" s="2"/>
      <c r="I193" s="2"/>
      <c r="J193" s="44">
        <v>1618700</v>
      </c>
      <c r="K193" s="995"/>
      <c r="L193" s="995"/>
      <c r="M193" s="946">
        <v>1615700</v>
      </c>
    </row>
    <row r="194" spans="1:13">
      <c r="A194" s="1536">
        <f t="shared" si="4"/>
        <v>194</v>
      </c>
      <c r="D194" s="1063"/>
      <c r="E194" s="508" t="s">
        <v>945</v>
      </c>
      <c r="F194" s="508"/>
      <c r="G194" s="2"/>
      <c r="H194" s="2"/>
      <c r="I194" s="2"/>
      <c r="J194" s="44">
        <v>1618700</v>
      </c>
      <c r="K194" s="995"/>
      <c r="L194" s="995"/>
      <c r="M194" s="946">
        <v>1615700</v>
      </c>
    </row>
    <row r="195" spans="1:13">
      <c r="A195" s="1536">
        <f t="shared" ref="A195:A258" si="8">A194+1</f>
        <v>195</v>
      </c>
      <c r="D195" s="1063"/>
      <c r="E195" s="508" t="s">
        <v>946</v>
      </c>
      <c r="F195" s="508"/>
      <c r="G195" s="2"/>
      <c r="H195" s="2"/>
      <c r="I195" s="2"/>
      <c r="J195" s="44">
        <v>2973600</v>
      </c>
      <c r="K195" s="995"/>
      <c r="L195" s="995"/>
      <c r="M195" s="946">
        <v>3214400</v>
      </c>
    </row>
    <row r="196" spans="1:13" s="1161" customFormat="1">
      <c r="A196" s="1536">
        <f t="shared" si="8"/>
        <v>196</v>
      </c>
      <c r="B196" s="3"/>
      <c r="C196" s="3"/>
      <c r="D196" s="1063"/>
      <c r="E196" s="508" t="s">
        <v>64</v>
      </c>
      <c r="F196" s="508"/>
      <c r="G196" s="2"/>
      <c r="H196" s="2"/>
      <c r="I196" s="2"/>
      <c r="J196" s="44" t="s">
        <v>1381</v>
      </c>
      <c r="K196" s="995"/>
      <c r="L196" s="995"/>
      <c r="M196" s="946" t="s">
        <v>1381</v>
      </c>
    </row>
    <row r="197" spans="1:13" s="412" customFormat="1" ht="20.25" customHeight="1">
      <c r="A197" s="1536">
        <f t="shared" si="8"/>
        <v>197</v>
      </c>
      <c r="B197" s="1158"/>
      <c r="C197" s="3"/>
      <c r="D197" s="1063"/>
      <c r="E197" s="697" t="s">
        <v>327</v>
      </c>
      <c r="F197" s="697"/>
      <c r="G197" s="120"/>
      <c r="H197" s="120"/>
      <c r="I197" s="120"/>
      <c r="J197" s="206">
        <v>11206400</v>
      </c>
      <c r="K197" s="978"/>
      <c r="L197" s="978"/>
      <c r="M197" s="950">
        <v>11691300</v>
      </c>
    </row>
    <row r="198" spans="1:13" ht="16.5">
      <c r="A198" s="1536">
        <f t="shared" si="8"/>
        <v>198</v>
      </c>
      <c r="B198" s="413"/>
    </row>
    <row r="199" spans="1:13">
      <c r="A199" s="1536">
        <f t="shared" si="8"/>
        <v>199</v>
      </c>
      <c r="C199" s="1158"/>
      <c r="D199" s="1159"/>
      <c r="E199" s="1160"/>
      <c r="F199" s="1160"/>
      <c r="G199" s="1160"/>
      <c r="H199" s="1161"/>
      <c r="I199" s="1161"/>
      <c r="J199" s="1161"/>
      <c r="K199" s="1161"/>
      <c r="L199" s="1161"/>
      <c r="M199" s="1161"/>
    </row>
    <row r="200" spans="1:13" s="412" customFormat="1" ht="20.25" customHeight="1" thickBot="1">
      <c r="A200" s="1536">
        <f t="shared" si="8"/>
        <v>200</v>
      </c>
      <c r="B200" s="413"/>
      <c r="C200" s="413"/>
      <c r="D200" s="1103">
        <f>D181+1</f>
        <v>10</v>
      </c>
      <c r="E200" s="1093" t="s">
        <v>947</v>
      </c>
      <c r="F200" s="1104"/>
      <c r="G200" s="1104"/>
      <c r="H200" s="1105"/>
      <c r="I200" s="1105"/>
      <c r="J200" s="1105"/>
      <c r="K200" s="1105"/>
      <c r="L200" s="1105"/>
      <c r="M200" s="1094" t="s">
        <v>52</v>
      </c>
    </row>
    <row r="201" spans="1:13">
      <c r="A201" s="1536">
        <f t="shared" si="8"/>
        <v>201</v>
      </c>
      <c r="E201" s="60"/>
      <c r="F201" s="60"/>
      <c r="G201" s="60"/>
      <c r="H201" s="933"/>
      <c r="I201" s="611"/>
      <c r="J201" s="987">
        <v>202103</v>
      </c>
      <c r="K201" s="1108"/>
      <c r="L201" s="1123"/>
      <c r="M201" s="1110">
        <v>202203</v>
      </c>
    </row>
    <row r="202" spans="1:13" s="1161" customFormat="1">
      <c r="A202" s="1536">
        <f t="shared" si="8"/>
        <v>202</v>
      </c>
      <c r="B202" s="3"/>
      <c r="C202" s="3"/>
      <c r="D202" s="1065"/>
      <c r="E202" s="22"/>
      <c r="F202" s="22"/>
      <c r="G202" s="22"/>
      <c r="H202" s="934"/>
      <c r="I202" s="602"/>
      <c r="J202" s="988" t="s">
        <v>1415</v>
      </c>
      <c r="K202" s="1118"/>
      <c r="L202" s="1125"/>
      <c r="M202" s="1120" t="s">
        <v>1412</v>
      </c>
    </row>
    <row r="203" spans="1:13" s="59" customFormat="1" ht="23.25">
      <c r="A203" s="1536">
        <f t="shared" si="8"/>
        <v>203</v>
      </c>
      <c r="B203" s="1158"/>
      <c r="C203" s="3"/>
      <c r="D203" s="1065"/>
      <c r="E203" s="697" t="s">
        <v>948</v>
      </c>
      <c r="F203" s="120"/>
      <c r="G203" s="120"/>
      <c r="H203" s="430"/>
      <c r="I203" s="120"/>
      <c r="J203" s="206">
        <v>7033</v>
      </c>
      <c r="K203" s="978"/>
      <c r="L203" s="978"/>
      <c r="M203" s="950">
        <v>4550</v>
      </c>
    </row>
    <row r="204" spans="1:13" ht="23.25">
      <c r="A204" s="1536">
        <f t="shared" si="8"/>
        <v>204</v>
      </c>
      <c r="B204" s="411"/>
      <c r="E204" s="2"/>
      <c r="F204" s="2"/>
      <c r="G204" s="2"/>
      <c r="H204" s="73"/>
      <c r="I204" s="73"/>
      <c r="J204" s="431"/>
      <c r="K204" s="73"/>
      <c r="L204" s="73"/>
      <c r="M204" s="431"/>
    </row>
    <row r="205" spans="1:13" s="412" customFormat="1" ht="20.25" customHeight="1">
      <c r="A205" s="1536">
        <f t="shared" si="8"/>
        <v>205</v>
      </c>
      <c r="B205" s="3"/>
      <c r="C205" s="1158"/>
      <c r="D205" s="1159"/>
      <c r="E205" s="1160"/>
      <c r="F205" s="1160"/>
      <c r="G205" s="1160"/>
      <c r="H205" s="1161"/>
      <c r="I205" s="1161"/>
      <c r="J205" s="1161"/>
      <c r="K205" s="1161"/>
      <c r="L205" s="1161"/>
      <c r="M205" s="1161"/>
    </row>
    <row r="206" spans="1:13" s="412" customFormat="1" ht="23.25">
      <c r="A206" s="1536">
        <f t="shared" si="8"/>
        <v>206</v>
      </c>
      <c r="B206" s="413"/>
      <c r="C206" s="411"/>
      <c r="D206" s="1087"/>
      <c r="E206" s="935" t="s">
        <v>949</v>
      </c>
      <c r="F206" s="59"/>
      <c r="G206" s="59"/>
      <c r="H206" s="59"/>
      <c r="I206" s="59"/>
      <c r="J206" s="59"/>
      <c r="K206" s="59"/>
      <c r="L206" s="59"/>
      <c r="M206" s="59"/>
    </row>
    <row r="207" spans="1:13" ht="16.5">
      <c r="A207" s="1536">
        <f t="shared" si="8"/>
        <v>207</v>
      </c>
      <c r="B207" s="413"/>
      <c r="D207" s="1083"/>
      <c r="E207" s="518"/>
    </row>
    <row r="208" spans="1:13" s="412" customFormat="1" ht="20.25" customHeight="1" thickBot="1">
      <c r="A208" s="1536">
        <f t="shared" si="8"/>
        <v>208</v>
      </c>
      <c r="B208" s="413"/>
      <c r="C208" s="413"/>
      <c r="D208" s="1103">
        <f>D200+1</f>
        <v>11</v>
      </c>
      <c r="E208" s="1093" t="s">
        <v>950</v>
      </c>
      <c r="F208" s="1104"/>
      <c r="G208" s="1104"/>
      <c r="H208" s="1105"/>
      <c r="I208" s="1105"/>
      <c r="J208" s="1105"/>
      <c r="K208" s="1105"/>
      <c r="L208" s="1105"/>
      <c r="M208" s="1094" t="s">
        <v>52</v>
      </c>
    </row>
    <row r="209" spans="1:13" ht="16.5">
      <c r="A209" s="1536">
        <f t="shared" si="8"/>
        <v>209</v>
      </c>
      <c r="C209" s="413"/>
      <c r="D209" s="456"/>
      <c r="E209" s="60"/>
      <c r="F209" s="60"/>
      <c r="G209" s="60"/>
      <c r="H209" s="432"/>
      <c r="I209" s="433"/>
      <c r="J209" s="434">
        <v>202103</v>
      </c>
      <c r="K209" s="1135"/>
      <c r="L209" s="1136"/>
      <c r="M209" s="1137">
        <v>202203</v>
      </c>
    </row>
    <row r="210" spans="1:13">
      <c r="A210" s="1536">
        <f t="shared" si="8"/>
        <v>210</v>
      </c>
      <c r="E210" s="22"/>
      <c r="F210" s="22"/>
      <c r="G210" s="22"/>
      <c r="H210" s="418"/>
      <c r="I210" s="435"/>
      <c r="J210" s="436" t="s">
        <v>1415</v>
      </c>
      <c r="K210" s="1028"/>
      <c r="L210" s="1138"/>
      <c r="M210" s="1139" t="s">
        <v>1412</v>
      </c>
    </row>
    <row r="211" spans="1:13" s="2" customFormat="1" ht="12">
      <c r="A211" s="1536">
        <f t="shared" si="8"/>
        <v>211</v>
      </c>
      <c r="B211" s="3"/>
      <c r="C211" s="3"/>
      <c r="D211" s="3"/>
      <c r="H211" s="63" t="s">
        <v>79</v>
      </c>
      <c r="I211" s="435"/>
      <c r="J211" s="436"/>
      <c r="K211" s="1256" t="s">
        <v>79</v>
      </c>
      <c r="L211" s="1138"/>
      <c r="M211" s="1139"/>
    </row>
    <row r="212" spans="1:13">
      <c r="A212" s="1536">
        <f t="shared" si="8"/>
        <v>212</v>
      </c>
      <c r="E212" s="437" t="s">
        <v>864</v>
      </c>
      <c r="F212" s="2"/>
      <c r="G212" s="2"/>
      <c r="H212" s="438" t="s">
        <v>481</v>
      </c>
      <c r="I212" s="439" t="s">
        <v>482</v>
      </c>
      <c r="J212" s="438" t="s">
        <v>842</v>
      </c>
      <c r="K212" s="1133" t="s">
        <v>481</v>
      </c>
      <c r="L212" s="1134" t="s">
        <v>482</v>
      </c>
      <c r="M212" s="1133" t="s">
        <v>842</v>
      </c>
    </row>
    <row r="213" spans="1:13">
      <c r="A213" s="1536">
        <f t="shared" si="8"/>
        <v>213</v>
      </c>
      <c r="E213" s="440" t="s">
        <v>951</v>
      </c>
      <c r="F213" s="60"/>
      <c r="G213" s="60" t="s">
        <v>514</v>
      </c>
      <c r="H213" s="286">
        <v>172800</v>
      </c>
      <c r="I213" s="193"/>
      <c r="J213" s="193">
        <f t="shared" ref="J213:J219" si="9">IF(SUM(H213)+SUM(I213)=0,"- ",SUM(H213)+SUM(I213))</f>
        <v>172800</v>
      </c>
      <c r="K213" s="946">
        <v>164700</v>
      </c>
      <c r="L213" s="956"/>
      <c r="M213" s="957">
        <f t="shared" ref="M213:M219" si="10">IF(SUM(K213)+SUM(L213)=0,"- ",SUM(K213)+SUM(L213))</f>
        <v>164700</v>
      </c>
    </row>
    <row r="214" spans="1:13">
      <c r="A214" s="1536">
        <f t="shared" si="8"/>
        <v>214</v>
      </c>
      <c r="E214" s="174" t="s">
        <v>952</v>
      </c>
      <c r="G214" s="2" t="s">
        <v>514</v>
      </c>
      <c r="H214" s="45">
        <v>359000</v>
      </c>
      <c r="I214" s="44"/>
      <c r="J214" s="44">
        <f t="shared" si="9"/>
        <v>359000</v>
      </c>
      <c r="K214" s="946">
        <v>383000</v>
      </c>
      <c r="L214" s="946"/>
      <c r="M214" s="946">
        <f t="shared" si="10"/>
        <v>383000</v>
      </c>
    </row>
    <row r="215" spans="1:13">
      <c r="A215" s="1536">
        <f t="shared" si="8"/>
        <v>215</v>
      </c>
      <c r="E215" s="174" t="s">
        <v>953</v>
      </c>
      <c r="G215" s="2" t="s">
        <v>514</v>
      </c>
      <c r="H215" s="45" t="s">
        <v>1381</v>
      </c>
      <c r="I215" s="44"/>
      <c r="J215" s="44" t="str">
        <f t="shared" si="9"/>
        <v xml:space="preserve">- </v>
      </c>
      <c r="K215" s="946" t="s">
        <v>1381</v>
      </c>
      <c r="L215" s="946"/>
      <c r="M215" s="946" t="str">
        <f t="shared" si="10"/>
        <v xml:space="preserve">- </v>
      </c>
    </row>
    <row r="216" spans="1:13">
      <c r="A216" s="1536">
        <f t="shared" si="8"/>
        <v>216</v>
      </c>
      <c r="E216" s="174" t="s">
        <v>954</v>
      </c>
      <c r="G216" s="2" t="s">
        <v>514</v>
      </c>
      <c r="H216" s="45">
        <v>458300</v>
      </c>
      <c r="I216" s="44"/>
      <c r="J216" s="44">
        <f t="shared" si="9"/>
        <v>458300</v>
      </c>
      <c r="K216" s="946">
        <v>503800</v>
      </c>
      <c r="L216" s="946"/>
      <c r="M216" s="946">
        <f t="shared" si="10"/>
        <v>503800</v>
      </c>
    </row>
    <row r="217" spans="1:13">
      <c r="A217" s="1536">
        <f t="shared" si="8"/>
        <v>217</v>
      </c>
      <c r="E217" s="174" t="s">
        <v>955</v>
      </c>
      <c r="G217" s="2" t="s">
        <v>514</v>
      </c>
      <c r="H217" s="45">
        <v>112100</v>
      </c>
      <c r="I217" s="44"/>
      <c r="J217" s="44">
        <f t="shared" si="9"/>
        <v>112100</v>
      </c>
      <c r="K217" s="946">
        <v>109800</v>
      </c>
      <c r="L217" s="946"/>
      <c r="M217" s="948">
        <f t="shared" si="10"/>
        <v>109800</v>
      </c>
    </row>
    <row r="218" spans="1:13">
      <c r="A218" s="1536">
        <f t="shared" si="8"/>
        <v>218</v>
      </c>
      <c r="E218" s="440" t="s">
        <v>956</v>
      </c>
      <c r="F218" s="432"/>
      <c r="G218" s="60" t="s">
        <v>514</v>
      </c>
      <c r="H218" s="286">
        <v>426100</v>
      </c>
      <c r="I218" s="193">
        <v>547800</v>
      </c>
      <c r="J218" s="193">
        <f t="shared" si="9"/>
        <v>973900</v>
      </c>
      <c r="K218" s="943">
        <v>508500</v>
      </c>
      <c r="L218" s="943">
        <v>601800</v>
      </c>
      <c r="M218" s="943">
        <f t="shared" si="10"/>
        <v>1110300</v>
      </c>
    </row>
    <row r="219" spans="1:13">
      <c r="A219" s="1536">
        <f t="shared" si="8"/>
        <v>219</v>
      </c>
      <c r="E219" s="167" t="s">
        <v>957</v>
      </c>
      <c r="G219" s="2" t="s">
        <v>514</v>
      </c>
      <c r="H219" s="45"/>
      <c r="I219" s="44">
        <v>510400</v>
      </c>
      <c r="J219" s="44">
        <f t="shared" si="9"/>
        <v>510400</v>
      </c>
      <c r="K219" s="946"/>
      <c r="L219" s="946">
        <v>556500</v>
      </c>
      <c r="M219" s="946">
        <f t="shared" si="10"/>
        <v>556500</v>
      </c>
    </row>
    <row r="220" spans="1:13">
      <c r="A220" s="1536">
        <f t="shared" si="8"/>
        <v>220</v>
      </c>
      <c r="E220" s="441" t="s">
        <v>958</v>
      </c>
      <c r="F220" s="418"/>
      <c r="G220" s="22" t="s">
        <v>514</v>
      </c>
      <c r="H220" s="48"/>
      <c r="I220" s="46">
        <v>0</v>
      </c>
      <c r="J220" s="46">
        <f>SUM(H220)+SUM(I220)</f>
        <v>0</v>
      </c>
      <c r="K220" s="948"/>
      <c r="L220" s="948">
        <v>0</v>
      </c>
      <c r="M220" s="948">
        <f>SUM(K220)+SUM(L220)</f>
        <v>0</v>
      </c>
    </row>
    <row r="221" spans="1:13">
      <c r="A221" s="1536">
        <f t="shared" si="8"/>
        <v>221</v>
      </c>
      <c r="E221" s="325" t="s">
        <v>563</v>
      </c>
      <c r="F221" s="418"/>
      <c r="G221" s="22" t="s">
        <v>514</v>
      </c>
      <c r="H221" s="48">
        <v>1528500</v>
      </c>
      <c r="I221" s="46">
        <v>547800</v>
      </c>
      <c r="J221" s="46">
        <v>2076300</v>
      </c>
      <c r="K221" s="948">
        <v>1670000</v>
      </c>
      <c r="L221" s="948">
        <v>601800</v>
      </c>
      <c r="M221" s="948">
        <v>2271900</v>
      </c>
    </row>
    <row r="222" spans="1:13">
      <c r="A222" s="1536">
        <f t="shared" si="8"/>
        <v>222</v>
      </c>
    </row>
    <row r="223" spans="1:13">
      <c r="A223" s="1536">
        <f t="shared" si="8"/>
        <v>223</v>
      </c>
      <c r="E223" s="437" t="s">
        <v>515</v>
      </c>
      <c r="M223" s="937" t="s">
        <v>158</v>
      </c>
    </row>
    <row r="224" spans="1:13">
      <c r="A224" s="1536">
        <f t="shared" si="8"/>
        <v>224</v>
      </c>
      <c r="E224" s="440" t="s">
        <v>951</v>
      </c>
      <c r="F224" s="432"/>
      <c r="G224" s="60" t="s">
        <v>516</v>
      </c>
      <c r="H224" s="129">
        <f>IF(SUM(H213)=0,"- ",ROUND(H213/$J$221*100,2))</f>
        <v>8.32</v>
      </c>
      <c r="I224" s="129" t="str">
        <f t="shared" ref="I224:J231" si="11">IF(SUM(I213)=0,"- ",ROUND(I213/$J$221*100,2))</f>
        <v xml:space="preserve">- </v>
      </c>
      <c r="J224" s="129">
        <f t="shared" si="11"/>
        <v>8.32</v>
      </c>
      <c r="K224" s="1004">
        <f>IF(SUM(K213)=0,"- ",ROUND(K213/$M$221*100,2))</f>
        <v>7.25</v>
      </c>
      <c r="L224" s="1004" t="str">
        <f>IF(SUM(L213)=0,"- ",ROUND(L213/$M$221*100,2))</f>
        <v xml:space="preserve">- </v>
      </c>
      <c r="M224" s="1004">
        <f>IF(SUM(M213)=0,"- ",ROUND(M213/$M$221*100,2))</f>
        <v>7.25</v>
      </c>
    </row>
    <row r="225" spans="1:13">
      <c r="A225" s="1536">
        <f t="shared" si="8"/>
        <v>225</v>
      </c>
      <c r="E225" s="174" t="s">
        <v>952</v>
      </c>
      <c r="G225" s="2" t="s">
        <v>516</v>
      </c>
      <c r="H225" s="168">
        <f t="shared" ref="H225:H232" si="12">IF(SUM(H214)=0,"- ",ROUND(H214/$J$221*100,2))</f>
        <v>17.29</v>
      </c>
      <c r="I225" s="168" t="str">
        <f t="shared" si="11"/>
        <v xml:space="preserve">- </v>
      </c>
      <c r="J225" s="168">
        <f t="shared" si="11"/>
        <v>17.29</v>
      </c>
      <c r="K225" s="959">
        <f t="shared" ref="K225:M232" si="13">IF(SUM(K214)=0,"- ",ROUND(K214/$M$221*100,2))</f>
        <v>16.86</v>
      </c>
      <c r="L225" s="959" t="str">
        <f t="shared" si="13"/>
        <v xml:space="preserve">- </v>
      </c>
      <c r="M225" s="959">
        <f t="shared" si="13"/>
        <v>16.86</v>
      </c>
    </row>
    <row r="226" spans="1:13">
      <c r="A226" s="1536">
        <f t="shared" si="8"/>
        <v>226</v>
      </c>
      <c r="E226" s="174" t="s">
        <v>953</v>
      </c>
      <c r="G226" s="2" t="s">
        <v>516</v>
      </c>
      <c r="H226" s="168" t="str">
        <f t="shared" si="12"/>
        <v xml:space="preserve">- </v>
      </c>
      <c r="I226" s="168" t="str">
        <f t="shared" si="11"/>
        <v xml:space="preserve">- </v>
      </c>
      <c r="J226" s="168" t="str">
        <f t="shared" si="11"/>
        <v xml:space="preserve">- </v>
      </c>
      <c r="K226" s="959" t="str">
        <f t="shared" si="13"/>
        <v xml:space="preserve">- </v>
      </c>
      <c r="L226" s="959" t="str">
        <f t="shared" si="13"/>
        <v xml:space="preserve">- </v>
      </c>
      <c r="M226" s="959" t="str">
        <f t="shared" si="13"/>
        <v xml:space="preserve">- </v>
      </c>
    </row>
    <row r="227" spans="1:13">
      <c r="A227" s="1536">
        <f t="shared" si="8"/>
        <v>227</v>
      </c>
      <c r="E227" s="174" t="s">
        <v>954</v>
      </c>
      <c r="G227" s="2" t="s">
        <v>516</v>
      </c>
      <c r="H227" s="168">
        <f t="shared" si="12"/>
        <v>22.07</v>
      </c>
      <c r="I227" s="168" t="str">
        <f t="shared" si="11"/>
        <v xml:space="preserve">- </v>
      </c>
      <c r="J227" s="168">
        <f t="shared" si="11"/>
        <v>22.07</v>
      </c>
      <c r="K227" s="959">
        <f t="shared" si="13"/>
        <v>22.18</v>
      </c>
      <c r="L227" s="959" t="str">
        <f t="shared" si="13"/>
        <v xml:space="preserve">- </v>
      </c>
      <c r="M227" s="959">
        <f t="shared" si="13"/>
        <v>22.18</v>
      </c>
    </row>
    <row r="228" spans="1:13">
      <c r="A228" s="1536">
        <f t="shared" si="8"/>
        <v>228</v>
      </c>
      <c r="E228" s="174" t="s">
        <v>955</v>
      </c>
      <c r="G228" s="2" t="s">
        <v>516</v>
      </c>
      <c r="H228" s="168">
        <f t="shared" si="12"/>
        <v>5.4</v>
      </c>
      <c r="I228" s="168" t="str">
        <f t="shared" si="11"/>
        <v xml:space="preserve">- </v>
      </c>
      <c r="J228" s="168">
        <f t="shared" si="11"/>
        <v>5.4</v>
      </c>
      <c r="K228" s="959">
        <f t="shared" si="13"/>
        <v>4.83</v>
      </c>
      <c r="L228" s="959" t="str">
        <f t="shared" si="13"/>
        <v xml:space="preserve">- </v>
      </c>
      <c r="M228" s="959">
        <f t="shared" si="13"/>
        <v>4.83</v>
      </c>
    </row>
    <row r="229" spans="1:13">
      <c r="A229" s="1536">
        <f t="shared" si="8"/>
        <v>229</v>
      </c>
      <c r="E229" s="440" t="s">
        <v>956</v>
      </c>
      <c r="F229" s="432"/>
      <c r="G229" s="60" t="s">
        <v>516</v>
      </c>
      <c r="H229" s="129">
        <f t="shared" si="12"/>
        <v>20.52</v>
      </c>
      <c r="I229" s="129">
        <f t="shared" si="11"/>
        <v>26.38</v>
      </c>
      <c r="J229" s="129">
        <f t="shared" si="11"/>
        <v>46.91</v>
      </c>
      <c r="K229" s="1004">
        <f t="shared" si="13"/>
        <v>22.38</v>
      </c>
      <c r="L229" s="1004">
        <f t="shared" si="13"/>
        <v>26.49</v>
      </c>
      <c r="M229" s="1004">
        <f t="shared" si="13"/>
        <v>48.87</v>
      </c>
    </row>
    <row r="230" spans="1:13">
      <c r="A230" s="1536">
        <f t="shared" si="8"/>
        <v>230</v>
      </c>
      <c r="E230" s="167" t="s">
        <v>957</v>
      </c>
      <c r="G230" s="2" t="s">
        <v>516</v>
      </c>
      <c r="H230" s="168" t="str">
        <f t="shared" si="12"/>
        <v xml:space="preserve">- </v>
      </c>
      <c r="I230" s="168">
        <f>IF(SUM(I219)=0,"- ",ROUND(I219/$J$221*100,2))</f>
        <v>24.58</v>
      </c>
      <c r="J230" s="168">
        <f t="shared" si="11"/>
        <v>24.58</v>
      </c>
      <c r="K230" s="959" t="str">
        <f t="shared" si="13"/>
        <v xml:space="preserve">- </v>
      </c>
      <c r="L230" s="959">
        <f t="shared" si="13"/>
        <v>24.49</v>
      </c>
      <c r="M230" s="959">
        <f t="shared" si="13"/>
        <v>24.49</v>
      </c>
    </row>
    <row r="231" spans="1:13" s="1161" customFormat="1">
      <c r="A231" s="1536">
        <f t="shared" si="8"/>
        <v>231</v>
      </c>
      <c r="B231" s="3"/>
      <c r="C231" s="3"/>
      <c r="D231" s="1065"/>
      <c r="E231" s="441" t="s">
        <v>958</v>
      </c>
      <c r="F231" s="418"/>
      <c r="G231" s="22" t="s">
        <v>516</v>
      </c>
      <c r="H231" s="404" t="str">
        <f t="shared" si="12"/>
        <v xml:space="preserve">- </v>
      </c>
      <c r="I231" s="404" t="str">
        <f t="shared" si="11"/>
        <v xml:space="preserve">- </v>
      </c>
      <c r="J231" s="404" t="str">
        <f t="shared" si="11"/>
        <v xml:space="preserve">- </v>
      </c>
      <c r="K231" s="958" t="str">
        <f t="shared" si="13"/>
        <v xml:space="preserve">- </v>
      </c>
      <c r="L231" s="958" t="str">
        <f t="shared" si="13"/>
        <v xml:space="preserve">- </v>
      </c>
      <c r="M231" s="958" t="str">
        <f t="shared" si="13"/>
        <v xml:space="preserve">- </v>
      </c>
    </row>
    <row r="232" spans="1:13" s="412" customFormat="1" ht="20.25" customHeight="1">
      <c r="A232" s="1536">
        <f t="shared" si="8"/>
        <v>232</v>
      </c>
      <c r="B232" s="1158"/>
      <c r="C232" s="3"/>
      <c r="D232" s="1065"/>
      <c r="E232" s="325" t="s">
        <v>563</v>
      </c>
      <c r="F232" s="418"/>
      <c r="G232" s="22" t="s">
        <v>516</v>
      </c>
      <c r="H232" s="404">
        <f t="shared" si="12"/>
        <v>73.62</v>
      </c>
      <c r="I232" s="404">
        <f>IF(SUM(I221)=0,"- ",ROUND(I221/$J$221*100,2))</f>
        <v>26.38</v>
      </c>
      <c r="J232" s="404">
        <f>IF(SUM(J221)=0,"- ",ROUND(J221/$J$221*100,2))</f>
        <v>100</v>
      </c>
      <c r="K232" s="958">
        <f t="shared" si="13"/>
        <v>73.510000000000005</v>
      </c>
      <c r="L232" s="958">
        <f t="shared" si="13"/>
        <v>26.49</v>
      </c>
      <c r="M232" s="958">
        <f t="shared" si="13"/>
        <v>100</v>
      </c>
    </row>
    <row r="233" spans="1:13" s="412" customFormat="1" ht="16.5">
      <c r="A233" s="1536">
        <f t="shared" si="8"/>
        <v>233</v>
      </c>
      <c r="B233" s="413"/>
      <c r="C233" s="3"/>
      <c r="D233" s="1065"/>
      <c r="E233" s="5"/>
      <c r="F233" s="5"/>
      <c r="G233" s="5"/>
      <c r="H233" s="5"/>
      <c r="I233" s="5"/>
      <c r="J233" s="5"/>
      <c r="K233" s="5"/>
      <c r="L233" s="5"/>
      <c r="M233" s="5"/>
    </row>
    <row r="234" spans="1:13" ht="16.5">
      <c r="A234" s="1536">
        <f t="shared" si="8"/>
        <v>234</v>
      </c>
      <c r="B234" s="413"/>
      <c r="C234" s="1158"/>
      <c r="D234" s="1159"/>
      <c r="E234" s="1160"/>
      <c r="F234" s="1160"/>
      <c r="G234" s="1160"/>
      <c r="H234" s="1161"/>
      <c r="I234" s="1161"/>
      <c r="J234" s="1161"/>
      <c r="K234" s="1161"/>
      <c r="L234" s="1161"/>
      <c r="M234" s="1161"/>
    </row>
    <row r="235" spans="1:13" ht="20.25" customHeight="1" thickBot="1">
      <c r="A235" s="1536">
        <f t="shared" si="8"/>
        <v>235</v>
      </c>
      <c r="C235" s="413"/>
      <c r="D235" s="1103">
        <f>D208+1</f>
        <v>12</v>
      </c>
      <c r="E235" s="1093" t="s">
        <v>959</v>
      </c>
      <c r="F235" s="1104"/>
      <c r="G235" s="1104"/>
      <c r="H235" s="1105"/>
      <c r="I235" s="1105"/>
      <c r="J235" s="1105"/>
      <c r="K235" s="1105"/>
      <c r="L235" s="1105"/>
      <c r="M235" s="1094" t="s">
        <v>52</v>
      </c>
    </row>
    <row r="236" spans="1:13" ht="16.5">
      <c r="A236" s="1536">
        <f t="shared" si="8"/>
        <v>236</v>
      </c>
      <c r="C236" s="413"/>
      <c r="D236" s="456"/>
      <c r="E236" s="60"/>
      <c r="F236" s="60"/>
      <c r="G236" s="60"/>
      <c r="H236" s="933"/>
      <c r="I236" s="611"/>
      <c r="J236" s="987">
        <v>202103</v>
      </c>
      <c r="K236" s="1108"/>
      <c r="L236" s="1123"/>
      <c r="M236" s="1110">
        <v>202203</v>
      </c>
    </row>
    <row r="237" spans="1:13">
      <c r="A237" s="1536">
        <f t="shared" si="8"/>
        <v>237</v>
      </c>
      <c r="E237" s="22"/>
      <c r="F237" s="22"/>
      <c r="G237" s="22"/>
      <c r="H237" s="934"/>
      <c r="I237" s="602"/>
      <c r="J237" s="988" t="s">
        <v>1415</v>
      </c>
      <c r="K237" s="1118"/>
      <c r="L237" s="1125"/>
      <c r="M237" s="1120" t="s">
        <v>1412</v>
      </c>
    </row>
    <row r="238" spans="1:13">
      <c r="A238" s="1536">
        <f t="shared" si="8"/>
        <v>238</v>
      </c>
      <c r="E238" s="2"/>
      <c r="F238" s="2"/>
      <c r="G238" s="2"/>
      <c r="H238" s="562" t="s">
        <v>79</v>
      </c>
      <c r="I238" s="602"/>
      <c r="J238" s="988"/>
      <c r="K238" s="1143" t="s">
        <v>79</v>
      </c>
      <c r="L238" s="1125"/>
      <c r="M238" s="1120"/>
    </row>
    <row r="239" spans="1:13">
      <c r="A239" s="1536">
        <f t="shared" si="8"/>
        <v>239</v>
      </c>
      <c r="E239" s="437" t="s">
        <v>960</v>
      </c>
      <c r="F239" s="2"/>
      <c r="G239" s="2"/>
      <c r="H239" s="438" t="s">
        <v>481</v>
      </c>
      <c r="I239" s="439" t="s">
        <v>482</v>
      </c>
      <c r="J239" s="438" t="s">
        <v>842</v>
      </c>
      <c r="K239" s="1133" t="s">
        <v>481</v>
      </c>
      <c r="L239" s="1134" t="s">
        <v>482</v>
      </c>
      <c r="M239" s="1133" t="s">
        <v>842</v>
      </c>
    </row>
    <row r="240" spans="1:13">
      <c r="A240" s="1536">
        <f t="shared" si="8"/>
        <v>240</v>
      </c>
      <c r="E240" s="440" t="s">
        <v>951</v>
      </c>
      <c r="F240" s="60"/>
      <c r="G240" s="60" t="s">
        <v>514</v>
      </c>
      <c r="H240" s="286">
        <v>187008</v>
      </c>
      <c r="I240" s="193"/>
      <c r="J240" s="193">
        <f t="shared" ref="J240:J246" si="14">IF(SUM(H240)+SUM(I240)=0,"- ",SUM(H240)+SUM(I240))</f>
        <v>187008</v>
      </c>
      <c r="K240" s="946">
        <v>163323</v>
      </c>
      <c r="L240" s="956"/>
      <c r="M240" s="957">
        <f t="shared" ref="M240:M246" si="15">IF(SUM(K240)+SUM(L240)=0,"- ",SUM(K240)+SUM(L240))</f>
        <v>163323</v>
      </c>
    </row>
    <row r="241" spans="1:13">
      <c r="A241" s="1536">
        <f t="shared" si="8"/>
        <v>241</v>
      </c>
      <c r="E241" s="174" t="s">
        <v>952</v>
      </c>
      <c r="G241" s="2" t="s">
        <v>514</v>
      </c>
      <c r="H241" s="45">
        <v>374191</v>
      </c>
      <c r="I241" s="44"/>
      <c r="J241" s="44">
        <f t="shared" si="14"/>
        <v>374191</v>
      </c>
      <c r="K241" s="946">
        <v>365453</v>
      </c>
      <c r="L241" s="946"/>
      <c r="M241" s="946">
        <f t="shared" si="15"/>
        <v>365453</v>
      </c>
    </row>
    <row r="242" spans="1:13">
      <c r="A242" s="1536">
        <f t="shared" si="8"/>
        <v>242</v>
      </c>
      <c r="E242" s="174" t="s">
        <v>953</v>
      </c>
      <c r="G242" s="2" t="s">
        <v>514</v>
      </c>
      <c r="H242" s="45" t="s">
        <v>1381</v>
      </c>
      <c r="I242" s="44"/>
      <c r="J242" s="44" t="str">
        <f t="shared" si="14"/>
        <v xml:space="preserve">- </v>
      </c>
      <c r="K242" s="946" t="s">
        <v>1381</v>
      </c>
      <c r="L242" s="946"/>
      <c r="M242" s="946" t="str">
        <f t="shared" si="15"/>
        <v xml:space="preserve">- </v>
      </c>
    </row>
    <row r="243" spans="1:13">
      <c r="A243" s="1536">
        <f t="shared" si="8"/>
        <v>243</v>
      </c>
      <c r="E243" s="174" t="s">
        <v>954</v>
      </c>
      <c r="G243" s="2" t="s">
        <v>514</v>
      </c>
      <c r="H243" s="45">
        <v>467959</v>
      </c>
      <c r="I243" s="44"/>
      <c r="J243" s="44">
        <f t="shared" si="14"/>
        <v>467959</v>
      </c>
      <c r="K243" s="946">
        <v>524890</v>
      </c>
      <c r="L243" s="946"/>
      <c r="M243" s="946">
        <f t="shared" si="15"/>
        <v>524890</v>
      </c>
    </row>
    <row r="244" spans="1:13">
      <c r="A244" s="1536">
        <f t="shared" si="8"/>
        <v>244</v>
      </c>
      <c r="E244" s="174" t="s">
        <v>955</v>
      </c>
      <c r="G244" s="2" t="s">
        <v>514</v>
      </c>
      <c r="H244" s="45">
        <v>254688</v>
      </c>
      <c r="I244" s="44"/>
      <c r="J244" s="44">
        <f t="shared" si="14"/>
        <v>254688</v>
      </c>
      <c r="K244" s="946">
        <v>249507</v>
      </c>
      <c r="L244" s="946"/>
      <c r="M244" s="948">
        <f t="shared" si="15"/>
        <v>249507</v>
      </c>
    </row>
    <row r="245" spans="1:13">
      <c r="A245" s="1536">
        <f t="shared" si="8"/>
        <v>245</v>
      </c>
      <c r="E245" s="440" t="s">
        <v>956</v>
      </c>
      <c r="F245" s="432"/>
      <c r="G245" s="60" t="s">
        <v>514</v>
      </c>
      <c r="H245" s="286">
        <v>525300</v>
      </c>
      <c r="I245" s="193"/>
      <c r="J245" s="193">
        <f t="shared" si="14"/>
        <v>525300</v>
      </c>
      <c r="K245" s="943">
        <v>562470</v>
      </c>
      <c r="L245" s="943"/>
      <c r="M245" s="943">
        <f>IF(SUM(K245)+SUM(L245)=0,"- ",SUM(K245)+SUM(L245))</f>
        <v>562470</v>
      </c>
    </row>
    <row r="246" spans="1:13">
      <c r="A246" s="1536">
        <f t="shared" si="8"/>
        <v>246</v>
      </c>
      <c r="E246" s="167" t="s">
        <v>957</v>
      </c>
      <c r="G246" s="2" t="s">
        <v>514</v>
      </c>
      <c r="H246" s="45"/>
      <c r="I246" s="44">
        <v>528400</v>
      </c>
      <c r="J246" s="44">
        <f t="shared" si="14"/>
        <v>528400</v>
      </c>
      <c r="K246" s="946"/>
      <c r="L246" s="946">
        <v>542500</v>
      </c>
      <c r="M246" s="946">
        <f t="shared" si="15"/>
        <v>542500</v>
      </c>
    </row>
    <row r="247" spans="1:13">
      <c r="A247" s="1536">
        <f t="shared" si="8"/>
        <v>247</v>
      </c>
      <c r="E247" s="441" t="s">
        <v>958</v>
      </c>
      <c r="F247" s="418"/>
      <c r="G247" s="22" t="s">
        <v>514</v>
      </c>
      <c r="H247" s="48"/>
      <c r="I247" s="46">
        <v>0</v>
      </c>
      <c r="J247" s="46">
        <f>SUM(H247)+SUM(I247)</f>
        <v>0</v>
      </c>
      <c r="K247" s="948"/>
      <c r="L247" s="948" t="s">
        <v>1381</v>
      </c>
      <c r="M247" s="948">
        <f>SUM(K247)+SUM(L247)</f>
        <v>0</v>
      </c>
    </row>
    <row r="248" spans="1:13">
      <c r="A248" s="1536">
        <f t="shared" si="8"/>
        <v>248</v>
      </c>
      <c r="E248" s="325" t="s">
        <v>563</v>
      </c>
      <c r="F248" s="418"/>
      <c r="G248" s="22" t="s">
        <v>514</v>
      </c>
      <c r="H248" s="48">
        <v>1809200</v>
      </c>
      <c r="I248" s="46">
        <v>571400</v>
      </c>
      <c r="J248" s="206">
        <v>2380625</v>
      </c>
      <c r="K248" s="948">
        <v>1865645</v>
      </c>
      <c r="L248" s="948">
        <v>597600</v>
      </c>
      <c r="M248" s="950">
        <v>2463245</v>
      </c>
    </row>
    <row r="249" spans="1:13">
      <c r="A249" s="1536">
        <f t="shared" si="8"/>
        <v>249</v>
      </c>
    </row>
    <row r="250" spans="1:13">
      <c r="A250" s="1536">
        <f t="shared" si="8"/>
        <v>250</v>
      </c>
      <c r="E250" s="437" t="s">
        <v>515</v>
      </c>
      <c r="M250" s="937" t="s">
        <v>158</v>
      </c>
    </row>
    <row r="251" spans="1:13">
      <c r="A251" s="1536">
        <f t="shared" si="8"/>
        <v>251</v>
      </c>
      <c r="E251" s="440" t="s">
        <v>951</v>
      </c>
      <c r="F251" s="432"/>
      <c r="G251" s="60" t="s">
        <v>516</v>
      </c>
      <c r="H251" s="129">
        <f>IF(SUM(H240)=0,"- ",ROUND(H240/$J$248*100,2))</f>
        <v>7.86</v>
      </c>
      <c r="I251" s="129" t="str">
        <f t="shared" ref="I251:J259" si="16">IF(SUM(I240)=0,"- ",ROUND(I240/$J$248*100,2))</f>
        <v xml:space="preserve">- </v>
      </c>
      <c r="J251" s="129">
        <f>IF(SUM(J240)=0,"- ",ROUND(J240/$J$248*100,2))</f>
        <v>7.86</v>
      </c>
      <c r="K251" s="1004">
        <f>IF(SUM(K240)=0,"- ",ROUND(K240/$M$248*100,2))</f>
        <v>6.63</v>
      </c>
      <c r="L251" s="1004" t="str">
        <f>IF(SUM(L240)=0,"- ",ROUND(L240/$M$248*100,2))</f>
        <v xml:space="preserve">- </v>
      </c>
      <c r="M251" s="1004">
        <f>IF(SUM(M240)=0,"- ",ROUND(M240/$M$248*100,2))</f>
        <v>6.63</v>
      </c>
    </row>
    <row r="252" spans="1:13">
      <c r="A252" s="1536">
        <f t="shared" si="8"/>
        <v>252</v>
      </c>
      <c r="E252" s="174" t="s">
        <v>952</v>
      </c>
      <c r="G252" s="2" t="s">
        <v>516</v>
      </c>
      <c r="H252" s="168">
        <f>IF(SUM(H241)=0,"- ",ROUND(H241/$J$248*100,2))</f>
        <v>15.72</v>
      </c>
      <c r="I252" s="168" t="str">
        <f t="shared" si="16"/>
        <v xml:space="preserve">- </v>
      </c>
      <c r="J252" s="168">
        <f t="shared" si="16"/>
        <v>15.72</v>
      </c>
      <c r="K252" s="959">
        <f t="shared" ref="K252:M259" si="17">IF(SUM(K241)=0,"- ",ROUND(K241/$M$248*100,2))</f>
        <v>14.84</v>
      </c>
      <c r="L252" s="959" t="str">
        <f t="shared" si="17"/>
        <v xml:space="preserve">- </v>
      </c>
      <c r="M252" s="959">
        <f t="shared" si="17"/>
        <v>14.84</v>
      </c>
    </row>
    <row r="253" spans="1:13">
      <c r="A253" s="1536">
        <f t="shared" si="8"/>
        <v>253</v>
      </c>
      <c r="E253" s="174" t="s">
        <v>953</v>
      </c>
      <c r="G253" s="2" t="s">
        <v>516</v>
      </c>
      <c r="H253" s="168" t="str">
        <f t="shared" ref="H253" si="18">IF(SUM(H242)=0,"- ",ROUND(H242/$J$248*100,2))</f>
        <v xml:space="preserve">- </v>
      </c>
      <c r="I253" s="168" t="str">
        <f t="shared" si="16"/>
        <v xml:space="preserve">- </v>
      </c>
      <c r="J253" s="168" t="str">
        <f t="shared" si="16"/>
        <v xml:space="preserve">- </v>
      </c>
      <c r="K253" s="959" t="str">
        <f t="shared" si="17"/>
        <v xml:space="preserve">- </v>
      </c>
      <c r="L253" s="959" t="str">
        <f t="shared" si="17"/>
        <v xml:space="preserve">- </v>
      </c>
      <c r="M253" s="959" t="str">
        <f t="shared" si="17"/>
        <v xml:space="preserve">- </v>
      </c>
    </row>
    <row r="254" spans="1:13">
      <c r="A254" s="1536">
        <f t="shared" si="8"/>
        <v>254</v>
      </c>
      <c r="E254" s="174" t="s">
        <v>954</v>
      </c>
      <c r="G254" s="2" t="s">
        <v>516</v>
      </c>
      <c r="H254" s="168">
        <f>IF(SUM(H243)=0,"- ",ROUND(H243/$J$248*100,2))</f>
        <v>19.66</v>
      </c>
      <c r="I254" s="168" t="str">
        <f>IF(SUM(I243)=0,"- ",ROUND(I243/$J$248*100,2))</f>
        <v xml:space="preserve">- </v>
      </c>
      <c r="J254" s="168">
        <f t="shared" si="16"/>
        <v>19.66</v>
      </c>
      <c r="K254" s="959">
        <f t="shared" si="17"/>
        <v>21.31</v>
      </c>
      <c r="L254" s="959" t="str">
        <f t="shared" si="17"/>
        <v xml:space="preserve">- </v>
      </c>
      <c r="M254" s="959">
        <f t="shared" si="17"/>
        <v>21.31</v>
      </c>
    </row>
    <row r="255" spans="1:13">
      <c r="A255" s="1536">
        <f t="shared" si="8"/>
        <v>255</v>
      </c>
      <c r="E255" s="174" t="s">
        <v>955</v>
      </c>
      <c r="G255" s="2" t="s">
        <v>516</v>
      </c>
      <c r="H255" s="168">
        <f t="shared" ref="H255:H259" si="19">IF(SUM(H244)=0,"- ",ROUND(H244/$J$248*100,2))</f>
        <v>10.7</v>
      </c>
      <c r="I255" s="168" t="str">
        <f t="shared" si="16"/>
        <v xml:space="preserve">- </v>
      </c>
      <c r="J255" s="168">
        <f t="shared" si="16"/>
        <v>10.7</v>
      </c>
      <c r="K255" s="959">
        <f t="shared" si="17"/>
        <v>10.130000000000001</v>
      </c>
      <c r="L255" s="959" t="str">
        <f>IF(SUM(L244)=0,"- ",ROUND(L244/$M$248*100,2))</f>
        <v xml:space="preserve">- </v>
      </c>
      <c r="M255" s="959">
        <f t="shared" si="17"/>
        <v>10.130000000000001</v>
      </c>
    </row>
    <row r="256" spans="1:13">
      <c r="A256" s="1536">
        <f t="shared" si="8"/>
        <v>256</v>
      </c>
      <c r="E256" s="440" t="s">
        <v>956</v>
      </c>
      <c r="F256" s="432"/>
      <c r="G256" s="60" t="s">
        <v>516</v>
      </c>
      <c r="H256" s="129">
        <f t="shared" si="19"/>
        <v>22.07</v>
      </c>
      <c r="I256" s="129" t="str">
        <f t="shared" si="16"/>
        <v xml:space="preserve">- </v>
      </c>
      <c r="J256" s="129">
        <f t="shared" si="16"/>
        <v>22.07</v>
      </c>
      <c r="K256" s="1004">
        <f t="shared" si="17"/>
        <v>22.83</v>
      </c>
      <c r="L256" s="1004" t="str">
        <f t="shared" si="17"/>
        <v xml:space="preserve">- </v>
      </c>
      <c r="M256" s="1004">
        <f t="shared" si="17"/>
        <v>22.83</v>
      </c>
    </row>
    <row r="257" spans="1:13">
      <c r="A257" s="1536">
        <f t="shared" si="8"/>
        <v>257</v>
      </c>
      <c r="E257" s="167" t="s">
        <v>957</v>
      </c>
      <c r="G257" s="2" t="s">
        <v>516</v>
      </c>
      <c r="H257" s="168" t="str">
        <f t="shared" si="19"/>
        <v xml:space="preserve">- </v>
      </c>
      <c r="I257" s="168">
        <f>IF(SUM(I246)=0,"- ",ROUND(I246/$J$248*100,2))</f>
        <v>22.2</v>
      </c>
      <c r="J257" s="168">
        <f t="shared" si="16"/>
        <v>22.2</v>
      </c>
      <c r="K257" s="959" t="str">
        <f t="shared" si="17"/>
        <v xml:space="preserve">- </v>
      </c>
      <c r="L257" s="959">
        <f t="shared" si="17"/>
        <v>22.02</v>
      </c>
      <c r="M257" s="959">
        <f>IF(SUM(M246)=0,"- ",ROUND(M246/$M$248*100,2))</f>
        <v>22.02</v>
      </c>
    </row>
    <row r="258" spans="1:13" s="1161" customFormat="1">
      <c r="A258" s="1536">
        <f t="shared" si="8"/>
        <v>258</v>
      </c>
      <c r="B258" s="3"/>
      <c r="C258" s="3"/>
      <c r="D258" s="1065"/>
      <c r="E258" s="441" t="s">
        <v>958</v>
      </c>
      <c r="F258" s="418"/>
      <c r="G258" s="22" t="s">
        <v>516</v>
      </c>
      <c r="H258" s="404" t="str">
        <f t="shared" si="19"/>
        <v xml:space="preserve">- </v>
      </c>
      <c r="I258" s="404" t="str">
        <f t="shared" si="16"/>
        <v xml:space="preserve">- </v>
      </c>
      <c r="J258" s="404" t="str">
        <f t="shared" si="16"/>
        <v xml:space="preserve">- </v>
      </c>
      <c r="K258" s="958" t="str">
        <f t="shared" si="17"/>
        <v xml:space="preserve">- </v>
      </c>
      <c r="L258" s="958" t="str">
        <f t="shared" si="17"/>
        <v xml:space="preserve">- </v>
      </c>
      <c r="M258" s="958" t="str">
        <f t="shared" si="17"/>
        <v xml:space="preserve">- </v>
      </c>
    </row>
    <row r="259" spans="1:13" s="412" customFormat="1" ht="20.25" customHeight="1">
      <c r="A259" s="1536">
        <f t="shared" ref="A259:A322" si="20">A258+1</f>
        <v>259</v>
      </c>
      <c r="B259" s="1158"/>
      <c r="C259" s="3"/>
      <c r="D259" s="1065"/>
      <c r="E259" s="325" t="s">
        <v>563</v>
      </c>
      <c r="F259" s="418"/>
      <c r="G259" s="22" t="s">
        <v>516</v>
      </c>
      <c r="H259" s="404">
        <f t="shared" si="19"/>
        <v>76</v>
      </c>
      <c r="I259" s="404">
        <f t="shared" si="16"/>
        <v>24</v>
      </c>
      <c r="J259" s="404">
        <f t="shared" si="16"/>
        <v>100</v>
      </c>
      <c r="K259" s="958">
        <f t="shared" si="17"/>
        <v>75.739999999999995</v>
      </c>
      <c r="L259" s="958">
        <f t="shared" si="17"/>
        <v>24.26</v>
      </c>
      <c r="M259" s="958">
        <f t="shared" si="17"/>
        <v>100</v>
      </c>
    </row>
    <row r="260" spans="1:13" ht="16.5">
      <c r="A260" s="1536">
        <f t="shared" si="20"/>
        <v>260</v>
      </c>
      <c r="B260" s="413"/>
    </row>
    <row r="261" spans="1:13">
      <c r="A261" s="1536">
        <f t="shared" si="20"/>
        <v>261</v>
      </c>
      <c r="C261" s="1158"/>
      <c r="D261" s="1159"/>
      <c r="E261" s="1160"/>
      <c r="F261" s="1160"/>
      <c r="G261" s="1160"/>
      <c r="H261" s="1161"/>
      <c r="I261" s="1161"/>
      <c r="J261" s="1161"/>
      <c r="K261" s="1161"/>
      <c r="L261" s="1161"/>
      <c r="M261" s="1161"/>
    </row>
    <row r="262" spans="1:13" ht="21.75" customHeight="1" thickBot="1">
      <c r="A262" s="1536">
        <f t="shared" si="20"/>
        <v>262</v>
      </c>
      <c r="C262" s="413"/>
      <c r="D262" s="1103">
        <f>D235+1</f>
        <v>13</v>
      </c>
      <c r="E262" s="1093" t="s">
        <v>961</v>
      </c>
      <c r="F262" s="1104"/>
      <c r="G262" s="1104"/>
      <c r="H262" s="1105"/>
      <c r="I262" s="1105"/>
      <c r="J262" s="1105"/>
      <c r="K262" s="1105"/>
      <c r="L262" s="1105"/>
      <c r="M262" s="1094" t="s">
        <v>52</v>
      </c>
    </row>
    <row r="263" spans="1:13">
      <c r="A263" s="1536">
        <f t="shared" si="20"/>
        <v>263</v>
      </c>
      <c r="F263" s="1635" t="s">
        <v>924</v>
      </c>
      <c r="G263" s="1633" t="s">
        <v>925</v>
      </c>
      <c r="H263" s="1633" t="s">
        <v>926</v>
      </c>
      <c r="I263" s="1633" t="s">
        <v>927</v>
      </c>
      <c r="J263" s="1633" t="s">
        <v>928</v>
      </c>
      <c r="K263" s="1633" t="s">
        <v>929</v>
      </c>
      <c r="L263" s="1633" t="s">
        <v>930</v>
      </c>
      <c r="M263" s="1635" t="s">
        <v>563</v>
      </c>
    </row>
    <row r="264" spans="1:13">
      <c r="A264" s="1536">
        <f t="shared" si="20"/>
        <v>264</v>
      </c>
      <c r="F264" s="1634"/>
      <c r="G264" s="1634"/>
      <c r="H264" s="1634"/>
      <c r="I264" s="1634"/>
      <c r="J264" s="1634"/>
      <c r="K264" s="1634"/>
      <c r="L264" s="1634"/>
      <c r="M264" s="1634"/>
    </row>
    <row r="265" spans="1:13">
      <c r="A265" s="1536">
        <f t="shared" si="20"/>
        <v>265</v>
      </c>
      <c r="E265" s="615">
        <v>202203</v>
      </c>
      <c r="F265" s="1141" t="s">
        <v>79</v>
      </c>
      <c r="G265" s="1140"/>
      <c r="H265" s="1140"/>
      <c r="I265" s="1140"/>
      <c r="J265" s="1140"/>
      <c r="K265" s="1140"/>
      <c r="L265" s="1140"/>
      <c r="M265" s="1140"/>
    </row>
    <row r="266" spans="1:13">
      <c r="A266" s="1536">
        <f t="shared" si="20"/>
        <v>266</v>
      </c>
      <c r="E266" s="616" t="s">
        <v>1412</v>
      </c>
      <c r="F266" s="1140"/>
      <c r="G266" s="1140"/>
      <c r="H266" s="1140"/>
      <c r="I266" s="1140"/>
      <c r="J266" s="1140"/>
      <c r="K266" s="1140"/>
      <c r="L266" s="1140"/>
      <c r="M266" s="1140"/>
    </row>
    <row r="267" spans="1:13">
      <c r="A267" s="1536">
        <f t="shared" si="20"/>
        <v>267</v>
      </c>
      <c r="E267" s="591" t="s">
        <v>951</v>
      </c>
      <c r="F267" s="782">
        <v>12500</v>
      </c>
      <c r="G267" s="782">
        <v>15100</v>
      </c>
      <c r="H267" s="782">
        <v>15200</v>
      </c>
      <c r="I267" s="782" t="s">
        <v>1381</v>
      </c>
      <c r="J267" s="782">
        <v>32800</v>
      </c>
      <c r="K267" s="782">
        <v>87500</v>
      </c>
      <c r="L267" s="782"/>
      <c r="M267" s="782">
        <v>163300</v>
      </c>
    </row>
    <row r="268" spans="1:13">
      <c r="A268" s="1536">
        <f t="shared" si="20"/>
        <v>268</v>
      </c>
      <c r="E268" s="1005" t="s">
        <v>952</v>
      </c>
      <c r="F268" s="707">
        <v>12300</v>
      </c>
      <c r="G268" s="707">
        <v>86900</v>
      </c>
      <c r="H268" s="707">
        <v>84000</v>
      </c>
      <c r="I268" s="707">
        <v>16500</v>
      </c>
      <c r="J268" s="707">
        <v>163200</v>
      </c>
      <c r="K268" s="707">
        <v>2300</v>
      </c>
      <c r="L268" s="707"/>
      <c r="M268" s="707">
        <v>365400</v>
      </c>
    </row>
    <row r="269" spans="1:13">
      <c r="A269" s="1536">
        <f t="shared" si="20"/>
        <v>269</v>
      </c>
      <c r="E269" s="1005" t="s">
        <v>953</v>
      </c>
      <c r="F269" s="707" t="s">
        <v>1381</v>
      </c>
      <c r="G269" s="707"/>
      <c r="H269" s="707"/>
      <c r="I269" s="707"/>
      <c r="J269" s="707"/>
      <c r="K269" s="707"/>
      <c r="L269" s="707"/>
      <c r="M269" s="707" t="s">
        <v>1381</v>
      </c>
    </row>
    <row r="270" spans="1:13">
      <c r="A270" s="1536">
        <f t="shared" si="20"/>
        <v>270</v>
      </c>
      <c r="E270" s="1005" t="s">
        <v>954</v>
      </c>
      <c r="F270" s="707">
        <v>38000</v>
      </c>
      <c r="G270" s="707">
        <v>90900</v>
      </c>
      <c r="H270" s="707">
        <v>89400</v>
      </c>
      <c r="I270" s="707">
        <v>17000</v>
      </c>
      <c r="J270" s="707">
        <v>32700</v>
      </c>
      <c r="K270" s="707">
        <v>256600</v>
      </c>
      <c r="L270" s="707" t="s">
        <v>1381</v>
      </c>
      <c r="M270" s="707">
        <v>524800</v>
      </c>
    </row>
    <row r="271" spans="1:13">
      <c r="A271" s="1536">
        <f t="shared" si="20"/>
        <v>271</v>
      </c>
      <c r="E271" s="1005" t="s">
        <v>955</v>
      </c>
      <c r="F271" s="707"/>
      <c r="G271" s="707"/>
      <c r="H271" s="707"/>
      <c r="I271" s="707"/>
      <c r="J271" s="707"/>
      <c r="K271" s="707"/>
      <c r="L271" s="707">
        <v>249507</v>
      </c>
      <c r="M271" s="707">
        <v>249507</v>
      </c>
    </row>
    <row r="272" spans="1:13">
      <c r="A272" s="1536">
        <f t="shared" si="20"/>
        <v>272</v>
      </c>
      <c r="E272" s="1005" t="s">
        <v>956</v>
      </c>
      <c r="F272" s="707">
        <v>90600</v>
      </c>
      <c r="G272" s="707">
        <v>229700</v>
      </c>
      <c r="H272" s="707">
        <v>169000</v>
      </c>
      <c r="I272" s="707">
        <v>88400</v>
      </c>
      <c r="J272" s="707">
        <v>156300</v>
      </c>
      <c r="K272" s="707">
        <v>173700</v>
      </c>
      <c r="L272" s="707">
        <v>251900</v>
      </c>
      <c r="M272" s="707">
        <v>1160000</v>
      </c>
    </row>
    <row r="273" spans="1:13">
      <c r="A273" s="1536">
        <f t="shared" si="20"/>
        <v>273</v>
      </c>
      <c r="E273" s="565" t="s">
        <v>957</v>
      </c>
      <c r="F273" s="707">
        <v>76500</v>
      </c>
      <c r="G273" s="707">
        <v>167500</v>
      </c>
      <c r="H273" s="707">
        <v>90800</v>
      </c>
      <c r="I273" s="707">
        <v>16400</v>
      </c>
      <c r="J273" s="707">
        <v>37300</v>
      </c>
      <c r="K273" s="707">
        <v>153800</v>
      </c>
      <c r="L273" s="707" t="s">
        <v>1381</v>
      </c>
      <c r="M273" s="707">
        <v>542500</v>
      </c>
    </row>
    <row r="274" spans="1:13">
      <c r="A274" s="1536">
        <f t="shared" si="20"/>
        <v>274</v>
      </c>
      <c r="E274" s="725" t="s">
        <v>958</v>
      </c>
      <c r="F274" s="787"/>
      <c r="G274" s="787"/>
      <c r="H274" s="787"/>
      <c r="I274" s="787"/>
      <c r="J274" s="787"/>
      <c r="K274" s="787"/>
      <c r="L274" s="787">
        <v>0</v>
      </c>
      <c r="M274" s="787">
        <v>0</v>
      </c>
    </row>
    <row r="275" spans="1:13">
      <c r="A275" s="1536">
        <f t="shared" si="20"/>
        <v>275</v>
      </c>
      <c r="M275" s="937" t="s">
        <v>52</v>
      </c>
    </row>
    <row r="276" spans="1:13">
      <c r="A276" s="1536">
        <f t="shared" si="20"/>
        <v>276</v>
      </c>
      <c r="F276" s="1568" t="s">
        <v>924</v>
      </c>
      <c r="G276" s="1596" t="s">
        <v>925</v>
      </c>
      <c r="H276" s="1596" t="s">
        <v>926</v>
      </c>
      <c r="I276" s="1596" t="s">
        <v>927</v>
      </c>
      <c r="J276" s="1596" t="s">
        <v>928</v>
      </c>
      <c r="K276" s="1596" t="s">
        <v>929</v>
      </c>
      <c r="L276" s="1596" t="s">
        <v>930</v>
      </c>
      <c r="M276" s="1568" t="s">
        <v>563</v>
      </c>
    </row>
    <row r="277" spans="1:13">
      <c r="A277" s="1536">
        <f t="shared" si="20"/>
        <v>277</v>
      </c>
      <c r="F277" s="1641"/>
      <c r="G277" s="1641"/>
      <c r="H277" s="1641"/>
      <c r="I277" s="1641"/>
      <c r="J277" s="1641"/>
      <c r="K277" s="1641"/>
      <c r="L277" s="1641"/>
      <c r="M277" s="1641"/>
    </row>
    <row r="278" spans="1:13">
      <c r="A278" s="1536">
        <f t="shared" si="20"/>
        <v>278</v>
      </c>
      <c r="E278" s="615">
        <v>202103</v>
      </c>
      <c r="F278" s="1102" t="s">
        <v>79</v>
      </c>
      <c r="G278" s="508"/>
      <c r="H278" s="508"/>
      <c r="I278" s="508"/>
      <c r="J278" s="508"/>
      <c r="K278" s="508"/>
      <c r="L278" s="508"/>
      <c r="M278" s="508"/>
    </row>
    <row r="279" spans="1:13">
      <c r="A279" s="1536">
        <f t="shared" si="20"/>
        <v>279</v>
      </c>
      <c r="E279" s="616" t="s">
        <v>1415</v>
      </c>
      <c r="F279" s="508"/>
      <c r="G279" s="508"/>
      <c r="H279" s="508"/>
      <c r="I279" s="508"/>
      <c r="J279" s="508"/>
      <c r="K279" s="508"/>
      <c r="L279" s="508"/>
      <c r="M279" s="508"/>
    </row>
    <row r="280" spans="1:13">
      <c r="A280" s="1536">
        <f t="shared" si="20"/>
        <v>280</v>
      </c>
      <c r="E280" s="64" t="s">
        <v>951</v>
      </c>
      <c r="F280" s="65">
        <v>85900</v>
      </c>
      <c r="G280" s="65">
        <v>22800</v>
      </c>
      <c r="H280" s="65">
        <v>30500</v>
      </c>
      <c r="I280" s="65" t="s">
        <v>1381</v>
      </c>
      <c r="J280" s="65">
        <v>23700</v>
      </c>
      <c r="K280" s="65">
        <v>23800</v>
      </c>
      <c r="L280" s="65"/>
      <c r="M280" s="65">
        <v>187000</v>
      </c>
    </row>
    <row r="281" spans="1:13">
      <c r="A281" s="1536">
        <f t="shared" si="20"/>
        <v>281</v>
      </c>
      <c r="E281" s="442" t="s">
        <v>952</v>
      </c>
      <c r="F281" s="67">
        <v>26900</v>
      </c>
      <c r="G281" s="67">
        <v>45400</v>
      </c>
      <c r="H281" s="67">
        <v>96400</v>
      </c>
      <c r="I281" s="67">
        <v>62300</v>
      </c>
      <c r="J281" s="67">
        <v>140400</v>
      </c>
      <c r="K281" s="67">
        <v>2500</v>
      </c>
      <c r="L281" s="67"/>
      <c r="M281" s="67">
        <v>374100</v>
      </c>
    </row>
    <row r="282" spans="1:13">
      <c r="A282" s="1536">
        <f t="shared" si="20"/>
        <v>282</v>
      </c>
      <c r="E282" s="442" t="s">
        <v>953</v>
      </c>
      <c r="F282" s="67" t="s">
        <v>1381</v>
      </c>
      <c r="G282" s="67"/>
      <c r="H282" s="67"/>
      <c r="I282" s="67"/>
      <c r="J282" s="67"/>
      <c r="K282" s="67"/>
      <c r="L282" s="67"/>
      <c r="M282" s="67" t="s">
        <v>1381</v>
      </c>
    </row>
    <row r="283" spans="1:13">
      <c r="A283" s="1536">
        <f t="shared" si="20"/>
        <v>283</v>
      </c>
      <c r="E283" s="442" t="s">
        <v>954</v>
      </c>
      <c r="F283" s="67">
        <v>37300</v>
      </c>
      <c r="G283" s="67">
        <v>79800</v>
      </c>
      <c r="H283" s="67">
        <v>116100</v>
      </c>
      <c r="I283" s="67">
        <v>20400</v>
      </c>
      <c r="J283" s="67">
        <v>29600</v>
      </c>
      <c r="K283" s="67">
        <v>184500</v>
      </c>
      <c r="L283" s="67" t="s">
        <v>1381</v>
      </c>
      <c r="M283" s="67">
        <v>467900</v>
      </c>
    </row>
    <row r="284" spans="1:13">
      <c r="A284" s="1536">
        <f t="shared" si="20"/>
        <v>284</v>
      </c>
      <c r="E284" s="442" t="s">
        <v>955</v>
      </c>
      <c r="F284" s="67"/>
      <c r="G284" s="67"/>
      <c r="H284" s="67"/>
      <c r="I284" s="67"/>
      <c r="J284" s="67"/>
      <c r="K284" s="67"/>
      <c r="L284" s="67">
        <v>254688</v>
      </c>
      <c r="M284" s="67">
        <v>254688</v>
      </c>
    </row>
    <row r="285" spans="1:13">
      <c r="A285" s="1536">
        <f t="shared" si="20"/>
        <v>285</v>
      </c>
      <c r="E285" s="442" t="s">
        <v>956</v>
      </c>
      <c r="F285" s="67">
        <v>88900</v>
      </c>
      <c r="G285" s="67">
        <v>196200</v>
      </c>
      <c r="H285" s="67">
        <v>189200</v>
      </c>
      <c r="I285" s="67">
        <v>68000</v>
      </c>
      <c r="J285" s="67">
        <v>208200</v>
      </c>
      <c r="K285" s="67">
        <v>126300</v>
      </c>
      <c r="L285" s="67">
        <v>219500</v>
      </c>
      <c r="M285" s="67">
        <v>1096700</v>
      </c>
    </row>
    <row r="286" spans="1:13">
      <c r="A286" s="1536">
        <f t="shared" si="20"/>
        <v>286</v>
      </c>
      <c r="E286" s="428" t="s">
        <v>957</v>
      </c>
      <c r="F286" s="67">
        <v>72900</v>
      </c>
      <c r="G286" s="67">
        <v>158000</v>
      </c>
      <c r="H286" s="67">
        <v>98200</v>
      </c>
      <c r="I286" s="67">
        <v>14700</v>
      </c>
      <c r="J286" s="67">
        <v>72700</v>
      </c>
      <c r="K286" s="67">
        <v>111800</v>
      </c>
      <c r="L286" s="67" t="s">
        <v>1381</v>
      </c>
      <c r="M286" s="67">
        <v>528400</v>
      </c>
    </row>
    <row r="287" spans="1:13" s="59" customFormat="1" ht="23.25">
      <c r="A287" s="1536">
        <f t="shared" si="20"/>
        <v>287</v>
      </c>
      <c r="B287" s="3"/>
      <c r="C287" s="3"/>
      <c r="D287" s="1065"/>
      <c r="E287" s="429" t="s">
        <v>958</v>
      </c>
      <c r="F287" s="69"/>
      <c r="G287" s="69"/>
      <c r="H287" s="69"/>
      <c r="I287" s="69"/>
      <c r="J287" s="69"/>
      <c r="K287" s="69"/>
      <c r="L287" s="69">
        <v>0</v>
      </c>
      <c r="M287" s="69">
        <v>0</v>
      </c>
    </row>
    <row r="288" spans="1:13" ht="23.25">
      <c r="A288" s="1536">
        <f t="shared" si="20"/>
        <v>288</v>
      </c>
      <c r="B288" s="411"/>
      <c r="E288" s="419"/>
      <c r="F288" s="44"/>
      <c r="G288" s="44"/>
      <c r="H288" s="44"/>
      <c r="I288" s="44"/>
      <c r="J288" s="44"/>
      <c r="K288" s="44"/>
      <c r="L288" s="45"/>
      <c r="M288" s="45"/>
    </row>
    <row r="289" spans="1:14" s="412" customFormat="1" ht="16.5">
      <c r="A289" s="1536">
        <f t="shared" si="20"/>
        <v>289</v>
      </c>
      <c r="B289" s="3"/>
      <c r="C289" s="3"/>
      <c r="D289" s="1065"/>
      <c r="E289" s="419"/>
      <c r="F289" s="44"/>
      <c r="G289" s="44"/>
      <c r="H289" s="44"/>
      <c r="I289" s="44"/>
      <c r="J289" s="44"/>
      <c r="K289" s="44"/>
      <c r="L289" s="45"/>
      <c r="M289" s="45"/>
    </row>
    <row r="290" spans="1:14" s="412" customFormat="1" ht="23.25">
      <c r="A290" s="1536">
        <f t="shared" si="20"/>
        <v>290</v>
      </c>
      <c r="B290" s="413"/>
      <c r="C290" s="411"/>
      <c r="D290" s="1087"/>
      <c r="E290" s="935" t="s">
        <v>962</v>
      </c>
      <c r="F290" s="971"/>
      <c r="G290" s="59"/>
      <c r="H290" s="59"/>
      <c r="I290" s="59"/>
      <c r="J290" s="59"/>
      <c r="K290" s="59"/>
      <c r="L290" s="59"/>
      <c r="M290" s="59"/>
    </row>
    <row r="291" spans="1:14" s="412" customFormat="1" ht="18.75" customHeight="1">
      <c r="A291" s="1536">
        <f t="shared" si="20"/>
        <v>291</v>
      </c>
      <c r="B291" s="413"/>
      <c r="C291" s="3"/>
      <c r="D291" s="1084"/>
      <c r="E291" s="936"/>
      <c r="F291" s="518"/>
      <c r="G291" s="5"/>
      <c r="H291" s="5"/>
      <c r="I291" s="5"/>
      <c r="J291" s="5"/>
      <c r="K291" s="5"/>
      <c r="L291" s="5"/>
      <c r="M291" s="5"/>
    </row>
    <row r="292" spans="1:14" s="412" customFormat="1" ht="16.5">
      <c r="A292" s="1536">
        <f t="shared" si="20"/>
        <v>292</v>
      </c>
      <c r="B292" s="413"/>
      <c r="C292" s="413"/>
      <c r="D292" s="1084">
        <f>D262+1</f>
        <v>14</v>
      </c>
      <c r="E292" s="936" t="s">
        <v>963</v>
      </c>
      <c r="F292" s="936"/>
    </row>
    <row r="293" spans="1:14" ht="16.5">
      <c r="A293" s="1536">
        <f t="shared" si="20"/>
        <v>293</v>
      </c>
      <c r="B293" s="413"/>
      <c r="C293" s="413"/>
      <c r="D293" s="1085"/>
      <c r="E293" s="938"/>
      <c r="F293" s="938"/>
      <c r="G293" s="412"/>
      <c r="H293" s="412"/>
      <c r="I293" s="412"/>
      <c r="J293" s="412"/>
      <c r="K293" s="412"/>
      <c r="L293" s="412"/>
      <c r="M293" s="412"/>
    </row>
    <row r="294" spans="1:14" ht="17.25" thickBot="1">
      <c r="A294" s="1536">
        <f t="shared" si="20"/>
        <v>294</v>
      </c>
      <c r="C294" s="413"/>
      <c r="D294" s="1085"/>
      <c r="E294" s="1106" t="s">
        <v>964</v>
      </c>
      <c r="F294" s="1104"/>
      <c r="G294" s="1105"/>
      <c r="H294" s="1105"/>
      <c r="I294" s="1105"/>
      <c r="J294" s="1105"/>
      <c r="K294" s="1105"/>
      <c r="L294" s="1105"/>
      <c r="M294" s="1094" t="s">
        <v>52</v>
      </c>
    </row>
    <row r="295" spans="1:14" ht="16.5">
      <c r="A295" s="1536">
        <f t="shared" si="20"/>
        <v>295</v>
      </c>
      <c r="C295" s="413"/>
      <c r="D295" s="1085"/>
      <c r="E295" s="508"/>
      <c r="F295" s="508"/>
      <c r="G295" s="508"/>
      <c r="H295" s="493"/>
      <c r="I295" s="990"/>
      <c r="J295" s="989">
        <v>202103</v>
      </c>
      <c r="K295" s="1111"/>
      <c r="L295" s="1129"/>
      <c r="M295" s="1113">
        <v>202203</v>
      </c>
    </row>
    <row r="296" spans="1:14">
      <c r="A296" s="1536">
        <f t="shared" si="20"/>
        <v>296</v>
      </c>
      <c r="D296" s="1063"/>
      <c r="E296" s="510"/>
      <c r="F296" s="510"/>
      <c r="G296" s="510"/>
      <c r="H296" s="934"/>
      <c r="I296" s="602"/>
      <c r="J296" s="988" t="s">
        <v>1415</v>
      </c>
      <c r="K296" s="1118"/>
      <c r="L296" s="1125"/>
      <c r="M296" s="1120" t="s">
        <v>1412</v>
      </c>
    </row>
    <row r="297" spans="1:14">
      <c r="A297" s="1536">
        <f t="shared" si="20"/>
        <v>297</v>
      </c>
      <c r="D297" s="1063"/>
      <c r="E297" s="1006"/>
      <c r="F297" s="998" t="s">
        <v>965</v>
      </c>
      <c r="G297" s="536"/>
      <c r="H297" s="1007" t="s">
        <v>966</v>
      </c>
      <c r="I297" s="1008" t="s">
        <v>967</v>
      </c>
      <c r="J297" s="1008" t="s">
        <v>968</v>
      </c>
      <c r="K297" s="1130" t="s">
        <v>966</v>
      </c>
      <c r="L297" s="1131" t="s">
        <v>967</v>
      </c>
      <c r="M297" s="1131" t="s">
        <v>968</v>
      </c>
    </row>
    <row r="298" spans="1:14" s="2" customFormat="1">
      <c r="A298" s="1536">
        <f t="shared" si="20"/>
        <v>298</v>
      </c>
      <c r="B298" s="3"/>
      <c r="C298" s="3"/>
      <c r="D298" s="1063"/>
      <c r="E298" s="1642" t="s">
        <v>969</v>
      </c>
      <c r="F298" s="621" t="s">
        <v>568</v>
      </c>
      <c r="G298" s="371"/>
      <c r="H298" s="368" t="s">
        <v>1381</v>
      </c>
      <c r="I298" s="368" t="s">
        <v>1381</v>
      </c>
      <c r="J298" s="368" t="s">
        <v>1381</v>
      </c>
      <c r="K298" s="1009" t="s">
        <v>1381</v>
      </c>
      <c r="L298" s="1009" t="s">
        <v>1381</v>
      </c>
      <c r="M298" s="1009" t="s">
        <v>1381</v>
      </c>
      <c r="N298" s="5"/>
    </row>
    <row r="299" spans="1:14">
      <c r="A299" s="1536">
        <f t="shared" si="20"/>
        <v>299</v>
      </c>
      <c r="D299" s="1063"/>
      <c r="E299" s="1643"/>
      <c r="F299" s="621" t="s">
        <v>569</v>
      </c>
      <c r="G299" s="371"/>
      <c r="H299" s="368" t="s">
        <v>1381</v>
      </c>
      <c r="I299" s="368" t="s">
        <v>1381</v>
      </c>
      <c r="J299" s="368" t="s">
        <v>1381</v>
      </c>
      <c r="K299" s="1009" t="s">
        <v>1381</v>
      </c>
      <c r="L299" s="1009" t="s">
        <v>1381</v>
      </c>
      <c r="M299" s="1009" t="s">
        <v>1381</v>
      </c>
    </row>
    <row r="300" spans="1:14">
      <c r="A300" s="1536">
        <f t="shared" si="20"/>
        <v>300</v>
      </c>
      <c r="D300" s="1063"/>
      <c r="E300" s="1643"/>
      <c r="F300" s="994" t="s">
        <v>570</v>
      </c>
      <c r="G300" s="371"/>
      <c r="H300" s="368" t="s">
        <v>1381</v>
      </c>
      <c r="I300" s="368" t="s">
        <v>1381</v>
      </c>
      <c r="J300" s="368" t="s">
        <v>1381</v>
      </c>
      <c r="K300" s="1009" t="s">
        <v>1381</v>
      </c>
      <c r="L300" s="1009" t="s">
        <v>1381</v>
      </c>
      <c r="M300" s="1009" t="s">
        <v>1381</v>
      </c>
    </row>
    <row r="301" spans="1:14">
      <c r="A301" s="1536">
        <f t="shared" si="20"/>
        <v>301</v>
      </c>
      <c r="D301" s="1063"/>
      <c r="E301" s="1643"/>
      <c r="F301" s="621" t="s">
        <v>571</v>
      </c>
      <c r="G301" s="371"/>
      <c r="H301" s="368" t="s">
        <v>1381</v>
      </c>
      <c r="I301" s="368" t="s">
        <v>1381</v>
      </c>
      <c r="J301" s="368" t="s">
        <v>1381</v>
      </c>
      <c r="K301" s="1009" t="s">
        <v>1381</v>
      </c>
      <c r="L301" s="1009" t="s">
        <v>1381</v>
      </c>
      <c r="M301" s="1009" t="s">
        <v>1381</v>
      </c>
    </row>
    <row r="302" spans="1:14">
      <c r="A302" s="1536">
        <f t="shared" si="20"/>
        <v>302</v>
      </c>
      <c r="D302" s="1063"/>
      <c r="E302" s="1643"/>
      <c r="F302" s="900" t="s">
        <v>64</v>
      </c>
      <c r="G302" s="444"/>
      <c r="H302" s="367">
        <v>7840</v>
      </c>
      <c r="I302" s="367">
        <v>8487</v>
      </c>
      <c r="J302" s="367">
        <v>646</v>
      </c>
      <c r="K302" s="1010">
        <v>8635</v>
      </c>
      <c r="L302" s="1010">
        <v>8746</v>
      </c>
      <c r="M302" s="1010">
        <v>111</v>
      </c>
    </row>
    <row r="303" spans="1:14">
      <c r="A303" s="1536">
        <f t="shared" si="20"/>
        <v>303</v>
      </c>
      <c r="D303" s="1063"/>
      <c r="E303" s="1643"/>
      <c r="F303" s="577" t="s">
        <v>761</v>
      </c>
      <c r="G303" s="371"/>
      <c r="H303" s="368">
        <v>7840</v>
      </c>
      <c r="I303" s="368">
        <v>8487</v>
      </c>
      <c r="J303" s="368">
        <v>646</v>
      </c>
      <c r="K303" s="1009">
        <v>8635</v>
      </c>
      <c r="L303" s="1009">
        <v>8746</v>
      </c>
      <c r="M303" s="1009">
        <v>111</v>
      </c>
    </row>
    <row r="304" spans="1:14">
      <c r="A304" s="1536">
        <f t="shared" si="20"/>
        <v>304</v>
      </c>
      <c r="D304" s="1063"/>
      <c r="E304" s="1643"/>
      <c r="F304" s="902" t="s">
        <v>64</v>
      </c>
      <c r="G304" s="373"/>
      <c r="H304" s="27" t="s">
        <v>1381</v>
      </c>
      <c r="I304" s="27" t="s">
        <v>1381</v>
      </c>
      <c r="J304" s="27" t="s">
        <v>1381</v>
      </c>
      <c r="K304" s="1011" t="s">
        <v>1381</v>
      </c>
      <c r="L304" s="1011" t="s">
        <v>1381</v>
      </c>
      <c r="M304" s="1011" t="s">
        <v>1381</v>
      </c>
    </row>
    <row r="305" spans="1:19">
      <c r="A305" s="1536">
        <f t="shared" si="20"/>
        <v>305</v>
      </c>
      <c r="D305" s="1063"/>
      <c r="E305" s="1644"/>
      <c r="F305" s="621" t="s">
        <v>970</v>
      </c>
      <c r="G305" s="445"/>
      <c r="H305" s="263">
        <v>7840</v>
      </c>
      <c r="I305" s="263">
        <v>8487</v>
      </c>
      <c r="J305" s="263">
        <v>646</v>
      </c>
      <c r="K305" s="1012">
        <v>8635</v>
      </c>
      <c r="L305" s="1012">
        <v>8746</v>
      </c>
      <c r="M305" s="1012">
        <v>111</v>
      </c>
    </row>
    <row r="306" spans="1:19">
      <c r="A306" s="1536">
        <f t="shared" si="20"/>
        <v>306</v>
      </c>
      <c r="D306" s="1063"/>
      <c r="E306" s="1645" t="s">
        <v>971</v>
      </c>
      <c r="F306" s="900" t="s">
        <v>568</v>
      </c>
      <c r="G306" s="371"/>
      <c r="H306" s="1013" t="s">
        <v>1381</v>
      </c>
      <c r="I306" s="1013" t="s">
        <v>1381</v>
      </c>
      <c r="J306" s="1013" t="s">
        <v>1381</v>
      </c>
      <c r="K306" s="1014" t="s">
        <v>1381</v>
      </c>
      <c r="L306" s="1014" t="s">
        <v>1381</v>
      </c>
      <c r="M306" s="1014" t="s">
        <v>1381</v>
      </c>
    </row>
    <row r="307" spans="1:19">
      <c r="A307" s="1536">
        <f t="shared" si="20"/>
        <v>307</v>
      </c>
      <c r="D307" s="1063"/>
      <c r="E307" s="1643"/>
      <c r="F307" s="621" t="s">
        <v>569</v>
      </c>
      <c r="G307" s="371"/>
      <c r="H307" s="368" t="s">
        <v>1381</v>
      </c>
      <c r="I307" s="368" t="s">
        <v>1381</v>
      </c>
      <c r="J307" s="368" t="s">
        <v>1381</v>
      </c>
      <c r="K307" s="1009" t="s">
        <v>1381</v>
      </c>
      <c r="L307" s="1009" t="s">
        <v>1381</v>
      </c>
      <c r="M307" s="1009" t="s">
        <v>1381</v>
      </c>
    </row>
    <row r="308" spans="1:19">
      <c r="A308" s="1536">
        <f t="shared" si="20"/>
        <v>308</v>
      </c>
      <c r="D308" s="1063"/>
      <c r="E308" s="1643"/>
      <c r="F308" s="994" t="s">
        <v>570</v>
      </c>
      <c r="G308" s="371"/>
      <c r="H308" s="368" t="s">
        <v>1381</v>
      </c>
      <c r="I308" s="368" t="s">
        <v>1381</v>
      </c>
      <c r="J308" s="368" t="s">
        <v>1381</v>
      </c>
      <c r="K308" s="1009" t="s">
        <v>1381</v>
      </c>
      <c r="L308" s="1009" t="s">
        <v>1381</v>
      </c>
      <c r="M308" s="1009" t="s">
        <v>1381</v>
      </c>
    </row>
    <row r="309" spans="1:19">
      <c r="A309" s="1536">
        <f t="shared" si="20"/>
        <v>309</v>
      </c>
      <c r="D309" s="1063"/>
      <c r="E309" s="1643"/>
      <c r="F309" s="622" t="s">
        <v>571</v>
      </c>
      <c r="G309" s="371"/>
      <c r="H309" s="368" t="s">
        <v>1381</v>
      </c>
      <c r="I309" s="368" t="s">
        <v>1381</v>
      </c>
      <c r="J309" s="368" t="s">
        <v>1381</v>
      </c>
      <c r="K309" s="1009" t="s">
        <v>1381</v>
      </c>
      <c r="L309" s="1009" t="s">
        <v>1381</v>
      </c>
      <c r="M309" s="1009" t="s">
        <v>1381</v>
      </c>
    </row>
    <row r="310" spans="1:19">
      <c r="A310" s="1536">
        <f t="shared" si="20"/>
        <v>310</v>
      </c>
      <c r="D310" s="1063"/>
      <c r="E310" s="1643"/>
      <c r="F310" s="621" t="s">
        <v>64</v>
      </c>
      <c r="G310" s="444"/>
      <c r="H310" s="367" t="s">
        <v>1381</v>
      </c>
      <c r="I310" s="367" t="s">
        <v>1381</v>
      </c>
      <c r="J310" s="367" t="s">
        <v>1381</v>
      </c>
      <c r="K310" s="1010" t="s">
        <v>1381</v>
      </c>
      <c r="L310" s="1010" t="s">
        <v>1381</v>
      </c>
      <c r="M310" s="1010" t="s">
        <v>1381</v>
      </c>
    </row>
    <row r="311" spans="1:19">
      <c r="A311" s="1536">
        <f t="shared" si="20"/>
        <v>311</v>
      </c>
      <c r="D311" s="1063"/>
      <c r="E311" s="1643"/>
      <c r="F311" s="577" t="s">
        <v>761</v>
      </c>
      <c r="G311" s="371"/>
      <c r="H311" s="368" t="s">
        <v>1381</v>
      </c>
      <c r="I311" s="368" t="s">
        <v>1381</v>
      </c>
      <c r="J311" s="368" t="s">
        <v>1381</v>
      </c>
      <c r="K311" s="1009" t="s">
        <v>1381</v>
      </c>
      <c r="L311" s="1009" t="s">
        <v>1381</v>
      </c>
      <c r="M311" s="1009" t="s">
        <v>1381</v>
      </c>
    </row>
    <row r="312" spans="1:19">
      <c r="A312" s="1536">
        <f t="shared" si="20"/>
        <v>312</v>
      </c>
      <c r="D312" s="1063"/>
      <c r="E312" s="1643"/>
      <c r="F312" s="577" t="s">
        <v>64</v>
      </c>
      <c r="G312" s="373"/>
      <c r="H312" s="27" t="s">
        <v>1381</v>
      </c>
      <c r="I312" s="27" t="s">
        <v>1381</v>
      </c>
      <c r="J312" s="27" t="s">
        <v>1381</v>
      </c>
      <c r="K312" s="1011" t="s">
        <v>1381</v>
      </c>
      <c r="L312" s="1011" t="s">
        <v>1381</v>
      </c>
      <c r="M312" s="1011" t="s">
        <v>1381</v>
      </c>
      <c r="N312" s="2"/>
    </row>
    <row r="313" spans="1:19" s="1161" customFormat="1">
      <c r="A313" s="1536">
        <f t="shared" si="20"/>
        <v>313</v>
      </c>
      <c r="B313" s="3"/>
      <c r="C313" s="3"/>
      <c r="D313" s="1063"/>
      <c r="E313" s="1644"/>
      <c r="F313" s="595" t="s">
        <v>970</v>
      </c>
      <c r="G313" s="445"/>
      <c r="H313" s="263" t="s">
        <v>1381</v>
      </c>
      <c r="I313" s="263" t="s">
        <v>1381</v>
      </c>
      <c r="J313" s="263" t="s">
        <v>1381</v>
      </c>
      <c r="K313" s="1012" t="s">
        <v>1381</v>
      </c>
      <c r="L313" s="1012" t="s">
        <v>1381</v>
      </c>
      <c r="M313" s="1012" t="s">
        <v>1381</v>
      </c>
    </row>
    <row r="314" spans="1:19" s="412" customFormat="1" ht="18.75" customHeight="1">
      <c r="A314" s="1536">
        <f t="shared" si="20"/>
        <v>314</v>
      </c>
      <c r="B314" s="1158"/>
      <c r="C314" s="3"/>
      <c r="D314" s="1063"/>
      <c r="E314" s="1639" t="s">
        <v>972</v>
      </c>
      <c r="F314" s="1646"/>
      <c r="G314" s="445"/>
      <c r="H314" s="263">
        <v>7840</v>
      </c>
      <c r="I314" s="27">
        <v>8487</v>
      </c>
      <c r="J314" s="27">
        <v>646</v>
      </c>
      <c r="K314" s="1012">
        <v>8635</v>
      </c>
      <c r="L314" s="1011">
        <v>8746</v>
      </c>
      <c r="M314" s="1011">
        <v>111</v>
      </c>
    </row>
    <row r="315" spans="1:19" s="412" customFormat="1" ht="16.5">
      <c r="A315" s="1536">
        <f t="shared" si="20"/>
        <v>315</v>
      </c>
      <c r="B315" s="413"/>
      <c r="C315" s="3"/>
      <c r="D315" s="494"/>
      <c r="E315" s="1015"/>
      <c r="F315" s="494"/>
      <c r="G315" s="2"/>
      <c r="H315" s="443"/>
      <c r="I315" s="443"/>
      <c r="J315" s="443"/>
      <c r="K315" s="443"/>
      <c r="L315" s="443"/>
      <c r="M315" s="443"/>
      <c r="N315" s="479"/>
      <c r="O315" s="479"/>
      <c r="P315" s="479"/>
      <c r="Q315" s="479"/>
      <c r="R315" s="479"/>
      <c r="S315" s="479"/>
    </row>
    <row r="316" spans="1:19" ht="16.5">
      <c r="A316" s="1536">
        <f t="shared" si="20"/>
        <v>316</v>
      </c>
      <c r="B316" s="413"/>
      <c r="C316" s="1158"/>
      <c r="D316" s="1159"/>
      <c r="E316" s="1160"/>
      <c r="F316" s="1160"/>
      <c r="G316" s="1160"/>
      <c r="H316" s="1161"/>
      <c r="I316" s="1161"/>
      <c r="J316" s="1161"/>
      <c r="K316" s="1161"/>
      <c r="L316" s="1161"/>
      <c r="M316" s="1161"/>
      <c r="N316" s="45"/>
      <c r="O316" s="45"/>
      <c r="P316" s="45"/>
      <c r="Q316" s="45"/>
      <c r="R316" s="45"/>
      <c r="S316" s="45"/>
    </row>
    <row r="317" spans="1:19" ht="17.25" thickBot="1">
      <c r="A317" s="1536">
        <f t="shared" si="20"/>
        <v>317</v>
      </c>
      <c r="C317" s="413"/>
      <c r="D317" s="1085"/>
      <c r="E317" s="1106" t="s">
        <v>1044</v>
      </c>
      <c r="F317" s="1104"/>
      <c r="G317" s="1105"/>
      <c r="H317" s="1105"/>
      <c r="I317" s="1105"/>
      <c r="J317" s="1094" t="s">
        <v>1045</v>
      </c>
      <c r="K317" s="1105"/>
      <c r="L317" s="1105"/>
      <c r="M317" s="1094" t="s">
        <v>52</v>
      </c>
      <c r="N317" s="45"/>
      <c r="O317" s="45"/>
      <c r="P317" s="45"/>
      <c r="Q317" s="45"/>
      <c r="R317" s="45"/>
      <c r="S317" s="45"/>
    </row>
    <row r="318" spans="1:19" ht="16.5">
      <c r="A318" s="1536">
        <f t="shared" si="20"/>
        <v>318</v>
      </c>
      <c r="C318" s="413"/>
      <c r="D318" s="1085"/>
      <c r="E318" s="508"/>
      <c r="F318" s="508"/>
      <c r="G318" s="508"/>
      <c r="H318" s="493"/>
      <c r="I318" s="990"/>
      <c r="J318" s="989">
        <v>202103</v>
      </c>
      <c r="K318" s="1111"/>
      <c r="L318" s="1129"/>
      <c r="M318" s="1113">
        <v>202203</v>
      </c>
      <c r="N318" s="45"/>
      <c r="P318" s="45"/>
      <c r="Q318" s="45"/>
      <c r="R318" s="45"/>
      <c r="S318" s="45"/>
    </row>
    <row r="319" spans="1:19">
      <c r="A319" s="1536">
        <f t="shared" si="20"/>
        <v>319</v>
      </c>
      <c r="D319" s="1063"/>
      <c r="E319" s="510"/>
      <c r="F319" s="510"/>
      <c r="G319" s="510"/>
      <c r="H319" s="934"/>
      <c r="I319" s="602"/>
      <c r="J319" s="988" t="s">
        <v>1415</v>
      </c>
      <c r="K319" s="1118"/>
      <c r="L319" s="1125"/>
      <c r="M319" s="1120" t="s">
        <v>1412</v>
      </c>
      <c r="N319" s="45"/>
      <c r="P319" s="45"/>
      <c r="Q319" s="45"/>
      <c r="R319" s="45"/>
      <c r="S319" s="45"/>
    </row>
    <row r="320" spans="1:19">
      <c r="A320" s="1536">
        <f t="shared" si="20"/>
        <v>320</v>
      </c>
      <c r="D320" s="1063"/>
      <c r="E320" s="1006"/>
      <c r="F320" s="998" t="s">
        <v>965</v>
      </c>
      <c r="G320" s="536"/>
      <c r="H320" s="1007" t="s">
        <v>966</v>
      </c>
      <c r="I320" s="1008" t="s">
        <v>973</v>
      </c>
      <c r="J320" s="1008" t="s">
        <v>968</v>
      </c>
      <c r="K320" s="1130" t="s">
        <v>966</v>
      </c>
      <c r="L320" s="1131" t="s">
        <v>973</v>
      </c>
      <c r="M320" s="1131" t="s">
        <v>968</v>
      </c>
      <c r="N320" s="45"/>
      <c r="P320" s="45"/>
      <c r="Q320" s="45"/>
      <c r="R320" s="45"/>
      <c r="S320" s="45"/>
    </row>
    <row r="321" spans="1:19">
      <c r="A321" s="1536">
        <f t="shared" si="20"/>
        <v>321</v>
      </c>
      <c r="D321" s="1063"/>
      <c r="E321" s="1647" t="s">
        <v>974</v>
      </c>
      <c r="F321" s="621" t="s">
        <v>572</v>
      </c>
      <c r="G321" s="60"/>
      <c r="H321" s="45">
        <v>226358</v>
      </c>
      <c r="I321" s="45">
        <v>76614</v>
      </c>
      <c r="J321" s="45">
        <v>149744</v>
      </c>
      <c r="K321" s="1009">
        <v>223062</v>
      </c>
      <c r="L321" s="1009">
        <v>75200</v>
      </c>
      <c r="M321" s="1009">
        <v>147862</v>
      </c>
      <c r="N321" s="45"/>
      <c r="P321" s="45"/>
      <c r="Q321" s="45"/>
      <c r="R321" s="45"/>
      <c r="S321" s="45"/>
    </row>
    <row r="322" spans="1:19">
      <c r="A322" s="1536">
        <f t="shared" si="20"/>
        <v>322</v>
      </c>
      <c r="D322" s="1063"/>
      <c r="E322" s="1637"/>
      <c r="F322" s="900" t="s">
        <v>567</v>
      </c>
      <c r="G322" s="60"/>
      <c r="H322" s="286">
        <v>614832</v>
      </c>
      <c r="I322" s="286">
        <v>612154</v>
      </c>
      <c r="J322" s="286">
        <v>2677</v>
      </c>
      <c r="K322" s="1010">
        <v>339081</v>
      </c>
      <c r="L322" s="1010">
        <v>337986</v>
      </c>
      <c r="M322" s="1010">
        <v>1094</v>
      </c>
      <c r="N322" s="45"/>
      <c r="P322" s="45"/>
      <c r="Q322" s="45"/>
      <c r="R322" s="45"/>
      <c r="S322" s="45"/>
    </row>
    <row r="323" spans="1:19">
      <c r="A323" s="1536">
        <f t="shared" ref="A323:A386" si="21">A322+1</f>
        <v>323</v>
      </c>
      <c r="D323" s="1063"/>
      <c r="E323" s="1637"/>
      <c r="F323" s="577" t="s">
        <v>568</v>
      </c>
      <c r="G323" s="2"/>
      <c r="H323" s="45">
        <v>150781</v>
      </c>
      <c r="I323" s="45">
        <v>149835</v>
      </c>
      <c r="J323" s="45">
        <v>946</v>
      </c>
      <c r="K323" s="1009">
        <v>63243</v>
      </c>
      <c r="L323" s="1009">
        <v>62800</v>
      </c>
      <c r="M323" s="1009">
        <v>442</v>
      </c>
      <c r="N323" s="45"/>
      <c r="P323" s="45"/>
      <c r="Q323" s="45"/>
      <c r="R323" s="45"/>
      <c r="S323" s="45"/>
    </row>
    <row r="324" spans="1:19">
      <c r="A324" s="1536">
        <f t="shared" si="21"/>
        <v>324</v>
      </c>
      <c r="D324" s="1063"/>
      <c r="E324" s="1637"/>
      <c r="F324" s="577" t="s">
        <v>569</v>
      </c>
      <c r="G324" s="2"/>
      <c r="H324" s="45">
        <v>251519</v>
      </c>
      <c r="I324" s="45">
        <v>250502</v>
      </c>
      <c r="J324" s="45">
        <v>1016</v>
      </c>
      <c r="K324" s="1009">
        <v>138554</v>
      </c>
      <c r="L324" s="1009">
        <v>138180</v>
      </c>
      <c r="M324" s="1009">
        <v>373</v>
      </c>
      <c r="N324" s="45"/>
      <c r="P324" s="45"/>
      <c r="Q324" s="45"/>
      <c r="R324" s="45"/>
      <c r="S324" s="45"/>
    </row>
    <row r="325" spans="1:19">
      <c r="A325" s="1536">
        <f t="shared" si="21"/>
        <v>325</v>
      </c>
      <c r="D325" s="1063"/>
      <c r="E325" s="1637"/>
      <c r="F325" s="577" t="s">
        <v>570</v>
      </c>
      <c r="G325" s="2"/>
      <c r="H325" s="44" t="s">
        <v>1381</v>
      </c>
      <c r="I325" s="44" t="s">
        <v>1381</v>
      </c>
      <c r="J325" s="44" t="s">
        <v>1381</v>
      </c>
      <c r="K325" s="1009" t="s">
        <v>1381</v>
      </c>
      <c r="L325" s="1009" t="s">
        <v>1381</v>
      </c>
      <c r="M325" s="1009" t="s">
        <v>1381</v>
      </c>
      <c r="N325" s="45"/>
      <c r="P325" s="45"/>
      <c r="Q325" s="45"/>
      <c r="R325" s="45"/>
      <c r="S325" s="45"/>
    </row>
    <row r="326" spans="1:19">
      <c r="A326" s="1536">
        <f t="shared" si="21"/>
        <v>326</v>
      </c>
      <c r="D326" s="1063"/>
      <c r="E326" s="1637"/>
      <c r="F326" s="902" t="s">
        <v>571</v>
      </c>
      <c r="G326" s="22"/>
      <c r="H326" s="48">
        <v>212531</v>
      </c>
      <c r="I326" s="48">
        <v>211817</v>
      </c>
      <c r="J326" s="48">
        <v>713</v>
      </c>
      <c r="K326" s="1011">
        <v>137284</v>
      </c>
      <c r="L326" s="1011">
        <v>137005</v>
      </c>
      <c r="M326" s="1011">
        <v>278</v>
      </c>
      <c r="N326" s="45"/>
      <c r="P326" s="45"/>
      <c r="Q326" s="45"/>
      <c r="R326" s="45"/>
      <c r="S326" s="45"/>
    </row>
    <row r="327" spans="1:19">
      <c r="A327" s="1536">
        <f t="shared" si="21"/>
        <v>327</v>
      </c>
      <c r="D327" s="1063"/>
      <c r="E327" s="1637"/>
      <c r="F327" s="621" t="s">
        <v>64</v>
      </c>
      <c r="G327" s="291"/>
      <c r="H327" s="83">
        <v>712208</v>
      </c>
      <c r="I327" s="83">
        <v>662726</v>
      </c>
      <c r="J327" s="83">
        <v>49481</v>
      </c>
      <c r="K327" s="1009">
        <v>484630</v>
      </c>
      <c r="L327" s="1009">
        <v>443758</v>
      </c>
      <c r="M327" s="1009">
        <v>40872</v>
      </c>
      <c r="N327" s="45"/>
      <c r="P327" s="45"/>
      <c r="Q327" s="45"/>
      <c r="R327" s="45"/>
      <c r="S327" s="45"/>
    </row>
    <row r="328" spans="1:19">
      <c r="A328" s="1536">
        <f t="shared" si="21"/>
        <v>328</v>
      </c>
      <c r="D328" s="1063"/>
      <c r="E328" s="1637"/>
      <c r="F328" s="577" t="s">
        <v>975</v>
      </c>
      <c r="G328" s="291"/>
      <c r="H328" s="83" t="s">
        <v>1381</v>
      </c>
      <c r="I328" s="83" t="s">
        <v>1381</v>
      </c>
      <c r="J328" s="83" t="s">
        <v>1381</v>
      </c>
      <c r="K328" s="1009" t="s">
        <v>1381</v>
      </c>
      <c r="L328" s="1009" t="s">
        <v>1381</v>
      </c>
      <c r="M328" s="1009" t="s">
        <v>1381</v>
      </c>
      <c r="N328" s="45"/>
      <c r="P328" s="45"/>
      <c r="Q328" s="45"/>
      <c r="R328" s="45"/>
      <c r="S328" s="45"/>
    </row>
    <row r="329" spans="1:19">
      <c r="A329" s="1536">
        <f t="shared" si="21"/>
        <v>329</v>
      </c>
      <c r="D329" s="1063"/>
      <c r="E329" s="1637"/>
      <c r="F329" s="577" t="s">
        <v>761</v>
      </c>
      <c r="G329" s="291"/>
      <c r="H329" s="83">
        <v>369523</v>
      </c>
      <c r="I329" s="83">
        <v>358392</v>
      </c>
      <c r="J329" s="83">
        <v>11131</v>
      </c>
      <c r="K329" s="1009">
        <v>169179</v>
      </c>
      <c r="L329" s="1009">
        <v>167978</v>
      </c>
      <c r="M329" s="1009">
        <v>1201</v>
      </c>
      <c r="N329" s="45"/>
      <c r="P329" s="45"/>
      <c r="Q329" s="45"/>
      <c r="R329" s="45"/>
      <c r="S329" s="45"/>
    </row>
    <row r="330" spans="1:19">
      <c r="A330" s="1536">
        <f t="shared" si="21"/>
        <v>330</v>
      </c>
      <c r="D330" s="1063"/>
      <c r="E330" s="1637"/>
      <c r="F330" s="577" t="s">
        <v>293</v>
      </c>
      <c r="G330" s="291"/>
      <c r="H330" s="83" t="s">
        <v>1381</v>
      </c>
      <c r="I330" s="83" t="s">
        <v>1381</v>
      </c>
      <c r="J330" s="83" t="s">
        <v>1381</v>
      </c>
      <c r="K330" s="1009" t="s">
        <v>1381</v>
      </c>
      <c r="L330" s="1009" t="s">
        <v>1381</v>
      </c>
      <c r="M330" s="1009" t="s">
        <v>1381</v>
      </c>
      <c r="N330" s="45"/>
      <c r="P330" s="45"/>
      <c r="Q330" s="45"/>
      <c r="R330" s="45"/>
      <c r="S330" s="45"/>
    </row>
    <row r="331" spans="1:19">
      <c r="A331" s="1536">
        <f t="shared" si="21"/>
        <v>331</v>
      </c>
      <c r="D331" s="1063"/>
      <c r="E331" s="1637"/>
      <c r="F331" s="577" t="s">
        <v>64</v>
      </c>
      <c r="G331" s="291"/>
      <c r="H331" s="83">
        <v>342685</v>
      </c>
      <c r="I331" s="83">
        <v>304334</v>
      </c>
      <c r="J331" s="83">
        <v>38350</v>
      </c>
      <c r="K331" s="1009">
        <v>315451</v>
      </c>
      <c r="L331" s="1009">
        <v>275780</v>
      </c>
      <c r="M331" s="1009">
        <v>39671</v>
      </c>
      <c r="N331" s="45"/>
      <c r="P331" s="45"/>
      <c r="Q331" s="45"/>
      <c r="R331" s="45"/>
      <c r="S331" s="45"/>
    </row>
    <row r="332" spans="1:19">
      <c r="A332" s="1536">
        <f t="shared" si="21"/>
        <v>332</v>
      </c>
      <c r="D332" s="1063"/>
      <c r="E332" s="1638"/>
      <c r="F332" s="595" t="s">
        <v>976</v>
      </c>
      <c r="G332" s="120"/>
      <c r="H332" s="480">
        <v>1553399</v>
      </c>
      <c r="I332" s="480">
        <v>1351495</v>
      </c>
      <c r="J332" s="480">
        <v>201903</v>
      </c>
      <c r="K332" s="1012">
        <v>1046775</v>
      </c>
      <c r="L332" s="1012">
        <v>856945</v>
      </c>
      <c r="M332" s="1012">
        <v>189829</v>
      </c>
      <c r="N332" s="45"/>
      <c r="P332" s="482"/>
      <c r="Q332" s="45"/>
      <c r="R332" s="45"/>
      <c r="S332" s="45"/>
    </row>
    <row r="333" spans="1:19">
      <c r="A333" s="1536">
        <f t="shared" si="21"/>
        <v>333</v>
      </c>
      <c r="D333" s="1063"/>
      <c r="E333" s="1636" t="s">
        <v>977</v>
      </c>
      <c r="F333" s="595" t="s">
        <v>572</v>
      </c>
      <c r="G333" s="120"/>
      <c r="H333" s="481">
        <v>13110</v>
      </c>
      <c r="I333" s="481">
        <v>18692</v>
      </c>
      <c r="J333" s="481">
        <v>-5582</v>
      </c>
      <c r="K333" s="1012">
        <v>10675</v>
      </c>
      <c r="L333" s="1012">
        <v>14043</v>
      </c>
      <c r="M333" s="1012">
        <v>-3367</v>
      </c>
      <c r="N333" s="45"/>
      <c r="P333" s="483"/>
      <c r="Q333" s="45"/>
      <c r="R333" s="45"/>
      <c r="S333" s="45"/>
    </row>
    <row r="334" spans="1:19" ht="13.5" customHeight="1">
      <c r="A334" s="1536">
        <f t="shared" si="21"/>
        <v>334</v>
      </c>
      <c r="D334" s="1063"/>
      <c r="E334" s="1637"/>
      <c r="F334" s="621" t="s">
        <v>567</v>
      </c>
      <c r="G334" s="2"/>
      <c r="H334" s="44">
        <v>414327</v>
      </c>
      <c r="I334" s="44">
        <v>416901</v>
      </c>
      <c r="J334" s="44">
        <v>-2573</v>
      </c>
      <c r="K334" s="1009">
        <v>714585</v>
      </c>
      <c r="L334" s="1009">
        <v>724006</v>
      </c>
      <c r="M334" s="1009">
        <v>-9421</v>
      </c>
      <c r="N334" s="45"/>
      <c r="P334" s="374"/>
      <c r="Q334" s="45"/>
      <c r="R334" s="45"/>
      <c r="S334" s="45"/>
    </row>
    <row r="335" spans="1:19">
      <c r="A335" s="1536">
        <f t="shared" si="21"/>
        <v>335</v>
      </c>
      <c r="D335" s="1063"/>
      <c r="E335" s="1637"/>
      <c r="F335" s="577" t="s">
        <v>568</v>
      </c>
      <c r="G335" s="2"/>
      <c r="H335" s="44">
        <v>36226</v>
      </c>
      <c r="I335" s="44">
        <v>36979</v>
      </c>
      <c r="J335" s="44">
        <v>-752</v>
      </c>
      <c r="K335" s="1009">
        <v>100079</v>
      </c>
      <c r="L335" s="1009">
        <v>103037</v>
      </c>
      <c r="M335" s="1009">
        <v>-2958</v>
      </c>
      <c r="N335" s="45"/>
      <c r="P335" s="374"/>
      <c r="Q335" s="45"/>
      <c r="R335" s="45"/>
      <c r="S335" s="45"/>
    </row>
    <row r="336" spans="1:19">
      <c r="A336" s="1536">
        <f t="shared" si="21"/>
        <v>336</v>
      </c>
      <c r="D336" s="1063"/>
      <c r="E336" s="1637"/>
      <c r="F336" s="577" t="s">
        <v>569</v>
      </c>
      <c r="G336" s="2"/>
      <c r="H336" s="44">
        <v>122672</v>
      </c>
      <c r="I336" s="44">
        <v>122987</v>
      </c>
      <c r="J336" s="44">
        <v>-314</v>
      </c>
      <c r="K336" s="1009">
        <v>226899</v>
      </c>
      <c r="L336" s="1009">
        <v>228591</v>
      </c>
      <c r="M336" s="1009">
        <v>-1692</v>
      </c>
      <c r="N336" s="45"/>
      <c r="P336" s="374"/>
      <c r="Q336" s="45"/>
      <c r="R336" s="45"/>
      <c r="S336" s="45"/>
    </row>
    <row r="337" spans="1:19">
      <c r="A337" s="1536">
        <f t="shared" si="21"/>
        <v>337</v>
      </c>
      <c r="D337" s="1063"/>
      <c r="E337" s="1637"/>
      <c r="F337" s="577" t="s">
        <v>570</v>
      </c>
      <c r="G337" s="2"/>
      <c r="H337" s="44" t="s">
        <v>1381</v>
      </c>
      <c r="I337" s="44" t="s">
        <v>1381</v>
      </c>
      <c r="J337" s="44" t="s">
        <v>1381</v>
      </c>
      <c r="K337" s="1009" t="s">
        <v>1381</v>
      </c>
      <c r="L337" s="1009" t="s">
        <v>1381</v>
      </c>
      <c r="M337" s="1009" t="s">
        <v>1381</v>
      </c>
      <c r="N337" s="45"/>
      <c r="P337" s="374"/>
      <c r="Q337" s="45"/>
      <c r="R337" s="45"/>
      <c r="S337" s="45"/>
    </row>
    <row r="338" spans="1:19">
      <c r="A338" s="1536">
        <f t="shared" si="21"/>
        <v>338</v>
      </c>
      <c r="D338" s="1063"/>
      <c r="E338" s="1637"/>
      <c r="F338" s="902" t="s">
        <v>571</v>
      </c>
      <c r="G338" s="2"/>
      <c r="H338" s="44">
        <v>255427</v>
      </c>
      <c r="I338" s="44">
        <v>256934</v>
      </c>
      <c r="J338" s="44">
        <v>-1506</v>
      </c>
      <c r="K338" s="1009">
        <v>387605</v>
      </c>
      <c r="L338" s="1016">
        <v>392377</v>
      </c>
      <c r="M338" s="1016">
        <v>-4771</v>
      </c>
      <c r="N338" s="45"/>
      <c r="P338" s="374"/>
      <c r="Q338" s="45"/>
      <c r="R338" s="45"/>
      <c r="S338" s="45"/>
    </row>
    <row r="339" spans="1:19">
      <c r="A339" s="1536">
        <f t="shared" si="21"/>
        <v>339</v>
      </c>
      <c r="D339" s="1063"/>
      <c r="E339" s="1637"/>
      <c r="F339" s="621" t="s">
        <v>64</v>
      </c>
      <c r="G339" s="484"/>
      <c r="H339" s="485">
        <v>352003</v>
      </c>
      <c r="I339" s="485">
        <v>363541</v>
      </c>
      <c r="J339" s="485">
        <v>-11538</v>
      </c>
      <c r="K339" s="1017">
        <v>635372</v>
      </c>
      <c r="L339" s="1018">
        <v>664312</v>
      </c>
      <c r="M339" s="1018">
        <v>-28939</v>
      </c>
      <c r="N339" s="45"/>
      <c r="P339" s="374"/>
      <c r="Q339" s="45"/>
      <c r="R339" s="45"/>
      <c r="S339" s="487"/>
    </row>
    <row r="340" spans="1:19">
      <c r="A340" s="1536">
        <f t="shared" si="21"/>
        <v>340</v>
      </c>
      <c r="D340" s="1063"/>
      <c r="E340" s="1637"/>
      <c r="F340" s="577" t="s">
        <v>975</v>
      </c>
      <c r="G340" s="2"/>
      <c r="H340" s="486" t="s">
        <v>1381</v>
      </c>
      <c r="I340" s="486" t="s">
        <v>1381</v>
      </c>
      <c r="J340" s="486" t="s">
        <v>1381</v>
      </c>
      <c r="K340" s="1009" t="s">
        <v>1381</v>
      </c>
      <c r="L340" s="1009" t="s">
        <v>1381</v>
      </c>
      <c r="M340" s="1009" t="s">
        <v>1381</v>
      </c>
      <c r="N340" s="45"/>
      <c r="P340" s="374"/>
      <c r="Q340" s="45"/>
      <c r="R340" s="45"/>
      <c r="S340" s="487"/>
    </row>
    <row r="341" spans="1:19">
      <c r="A341" s="1536">
        <f t="shared" si="21"/>
        <v>341</v>
      </c>
      <c r="D341" s="1063"/>
      <c r="E341" s="1637"/>
      <c r="F341" s="577" t="s">
        <v>761</v>
      </c>
      <c r="G341" s="2"/>
      <c r="H341" s="486">
        <v>151109</v>
      </c>
      <c r="I341" s="486">
        <v>154338</v>
      </c>
      <c r="J341" s="486">
        <v>-3228</v>
      </c>
      <c r="K341" s="1009">
        <v>364776</v>
      </c>
      <c r="L341" s="1009">
        <v>380526</v>
      </c>
      <c r="M341" s="1009">
        <v>-15750</v>
      </c>
      <c r="N341" s="45"/>
      <c r="P341" s="374"/>
      <c r="Q341" s="45"/>
      <c r="R341" s="45"/>
      <c r="S341" s="45"/>
    </row>
    <row r="342" spans="1:19">
      <c r="A342" s="1536">
        <f t="shared" si="21"/>
        <v>342</v>
      </c>
      <c r="D342" s="1063"/>
      <c r="E342" s="1637"/>
      <c r="F342" s="577" t="s">
        <v>293</v>
      </c>
      <c r="G342" s="2"/>
      <c r="H342" s="486" t="s">
        <v>1381</v>
      </c>
      <c r="I342" s="486" t="s">
        <v>1381</v>
      </c>
      <c r="J342" s="486" t="s">
        <v>1381</v>
      </c>
      <c r="K342" s="1009" t="s">
        <v>1381</v>
      </c>
      <c r="L342" s="1009" t="s">
        <v>1381</v>
      </c>
      <c r="M342" s="1009" t="s">
        <v>1381</v>
      </c>
      <c r="P342" s="374"/>
    </row>
    <row r="343" spans="1:19">
      <c r="A343" s="1536">
        <f t="shared" si="21"/>
        <v>343</v>
      </c>
      <c r="D343" s="1063"/>
      <c r="E343" s="1637"/>
      <c r="F343" s="577" t="s">
        <v>64</v>
      </c>
      <c r="G343" s="488"/>
      <c r="H343" s="489">
        <v>200894</v>
      </c>
      <c r="I343" s="489">
        <v>209203</v>
      </c>
      <c r="J343" s="489">
        <v>-8310</v>
      </c>
      <c r="K343" s="1019">
        <v>270596</v>
      </c>
      <c r="L343" s="1016">
        <v>283786</v>
      </c>
      <c r="M343" s="1016">
        <v>-13189</v>
      </c>
      <c r="P343" s="374"/>
    </row>
    <row r="344" spans="1:19" s="1161" customFormat="1">
      <c r="A344" s="1536">
        <f t="shared" si="21"/>
        <v>344</v>
      </c>
      <c r="B344" s="3"/>
      <c r="C344" s="3"/>
      <c r="D344" s="1063"/>
      <c r="E344" s="1638"/>
      <c r="F344" s="595" t="s">
        <v>976</v>
      </c>
      <c r="G344" s="2"/>
      <c r="H344" s="486">
        <v>779440</v>
      </c>
      <c r="I344" s="486">
        <v>799135</v>
      </c>
      <c r="J344" s="486">
        <v>-19694</v>
      </c>
      <c r="K344" s="1009">
        <v>1360633</v>
      </c>
      <c r="L344" s="1018">
        <v>1402362</v>
      </c>
      <c r="M344" s="1018">
        <v>-41729</v>
      </c>
    </row>
    <row r="345" spans="1:19" s="412" customFormat="1" ht="18.75" customHeight="1">
      <c r="A345" s="1536">
        <f t="shared" si="21"/>
        <v>345</v>
      </c>
      <c r="B345" s="1158"/>
      <c r="C345" s="3"/>
      <c r="D345" s="1063"/>
      <c r="E345" s="1639" t="s">
        <v>972</v>
      </c>
      <c r="F345" s="1640"/>
      <c r="G345" s="120"/>
      <c r="H345" s="480">
        <v>2332839</v>
      </c>
      <c r="I345" s="480">
        <v>2150631</v>
      </c>
      <c r="J345" s="480">
        <v>182208</v>
      </c>
      <c r="K345" s="1012">
        <v>2407408</v>
      </c>
      <c r="L345" s="1012">
        <v>2259308</v>
      </c>
      <c r="M345" s="1012">
        <v>148100</v>
      </c>
    </row>
    <row r="346" spans="1:19" s="427" customFormat="1" ht="16.5">
      <c r="A346" s="1536">
        <f t="shared" si="21"/>
        <v>346</v>
      </c>
      <c r="B346" s="413"/>
      <c r="C346" s="3"/>
      <c r="D346" s="1063"/>
      <c r="E346" s="493"/>
      <c r="F346" s="493"/>
      <c r="G346" s="5"/>
      <c r="H346" s="5"/>
      <c r="I346" s="5"/>
      <c r="J346" s="5"/>
      <c r="K346" s="5"/>
      <c r="L346" s="5"/>
      <c r="M346" s="5"/>
      <c r="N346" s="5"/>
    </row>
    <row r="347" spans="1:19">
      <c r="A347" s="1536">
        <f t="shared" si="21"/>
        <v>347</v>
      </c>
      <c r="C347" s="1158"/>
      <c r="D347" s="1159"/>
      <c r="E347" s="1160"/>
      <c r="F347" s="1160"/>
      <c r="G347" s="1160"/>
      <c r="H347" s="1161"/>
      <c r="I347" s="1161"/>
      <c r="J347" s="1161"/>
      <c r="K347" s="1161"/>
      <c r="L347" s="1161"/>
      <c r="M347" s="1161"/>
    </row>
    <row r="348" spans="1:19" ht="17.25" thickBot="1">
      <c r="A348" s="1536">
        <f t="shared" si="21"/>
        <v>348</v>
      </c>
      <c r="C348" s="413"/>
      <c r="D348" s="1085"/>
      <c r="E348" s="1106" t="s">
        <v>1046</v>
      </c>
      <c r="F348" s="1104"/>
      <c r="G348" s="1105"/>
      <c r="H348" s="1105"/>
      <c r="I348" s="1105"/>
      <c r="J348" s="1094"/>
      <c r="K348" s="1105"/>
      <c r="L348" s="1105"/>
      <c r="M348" s="1094" t="s">
        <v>52</v>
      </c>
    </row>
    <row r="349" spans="1:19">
      <c r="A349" s="1536">
        <f t="shared" si="21"/>
        <v>349</v>
      </c>
      <c r="D349" s="1063"/>
      <c r="E349" s="505"/>
      <c r="F349" s="505"/>
      <c r="G349" s="60"/>
      <c r="H349" s="933"/>
      <c r="I349" s="611"/>
      <c r="J349" s="987">
        <v>202103</v>
      </c>
      <c r="K349" s="1108"/>
      <c r="L349" s="1123"/>
      <c r="M349" s="1124">
        <v>202203</v>
      </c>
    </row>
    <row r="350" spans="1:19">
      <c r="A350" s="1536">
        <f t="shared" si="21"/>
        <v>350</v>
      </c>
      <c r="D350" s="1063"/>
      <c r="E350" s="510"/>
      <c r="F350" s="510"/>
      <c r="G350" s="22"/>
      <c r="H350" s="934"/>
      <c r="I350" s="602"/>
      <c r="J350" s="988" t="s">
        <v>1415</v>
      </c>
      <c r="K350" s="1118"/>
      <c r="L350" s="1125"/>
      <c r="M350" s="1126" t="s">
        <v>1412</v>
      </c>
    </row>
    <row r="351" spans="1:19" s="2" customFormat="1" ht="12">
      <c r="A351" s="1536">
        <f t="shared" si="21"/>
        <v>351</v>
      </c>
      <c r="B351" s="3"/>
      <c r="C351" s="3"/>
      <c r="D351" s="494"/>
      <c r="E351" s="510"/>
      <c r="F351" s="510"/>
      <c r="G351" s="22"/>
      <c r="H351" s="562" t="s">
        <v>79</v>
      </c>
      <c r="I351" s="602"/>
      <c r="J351" s="988"/>
      <c r="K351" s="1143" t="s">
        <v>79</v>
      </c>
      <c r="L351" s="1125"/>
      <c r="M351" s="1126"/>
    </row>
    <row r="352" spans="1:19" s="2" customFormat="1">
      <c r="A352" s="1536">
        <f t="shared" si="21"/>
        <v>352</v>
      </c>
      <c r="B352" s="3"/>
      <c r="C352" s="3"/>
      <c r="D352" s="1063"/>
      <c r="E352" s="998" t="s">
        <v>965</v>
      </c>
      <c r="F352" s="1006"/>
      <c r="G352" s="373"/>
      <c r="H352" s="1020" t="s">
        <v>978</v>
      </c>
      <c r="I352" s="1021" t="s">
        <v>979</v>
      </c>
      <c r="J352" s="1021" t="s">
        <v>980</v>
      </c>
      <c r="K352" s="1127" t="s">
        <v>978</v>
      </c>
      <c r="L352" s="1128" t="s">
        <v>979</v>
      </c>
      <c r="M352" s="1128" t="s">
        <v>980</v>
      </c>
    </row>
    <row r="353" spans="1:15" s="2" customFormat="1">
      <c r="A353" s="1536">
        <f t="shared" si="21"/>
        <v>353</v>
      </c>
      <c r="B353" s="3"/>
      <c r="C353" s="3"/>
      <c r="D353" s="1063"/>
      <c r="E353" s="621" t="s">
        <v>572</v>
      </c>
      <c r="F353" s="900"/>
      <c r="G353" s="60"/>
      <c r="H353" s="446">
        <v>5296</v>
      </c>
      <c r="I353" s="446">
        <v>5296</v>
      </c>
      <c r="J353" s="446">
        <v>-17</v>
      </c>
      <c r="K353" s="1022">
        <v>5160</v>
      </c>
      <c r="L353" s="1022">
        <v>5160</v>
      </c>
      <c r="M353" s="1022">
        <v>-177</v>
      </c>
    </row>
    <row r="354" spans="1:15" s="2" customFormat="1">
      <c r="A354" s="1536">
        <f t="shared" si="21"/>
        <v>354</v>
      </c>
      <c r="B354" s="3"/>
      <c r="C354" s="3"/>
      <c r="D354" s="1063"/>
      <c r="E354" s="900" t="s">
        <v>567</v>
      </c>
      <c r="F354" s="900"/>
      <c r="G354" s="60"/>
      <c r="H354" s="447">
        <v>107713</v>
      </c>
      <c r="I354" s="447">
        <v>309</v>
      </c>
      <c r="J354" s="447">
        <v>-263</v>
      </c>
      <c r="K354" s="1023">
        <v>157894</v>
      </c>
      <c r="L354" s="1023">
        <v>215</v>
      </c>
      <c r="M354" s="1023">
        <v>-219</v>
      </c>
    </row>
    <row r="355" spans="1:15" s="2" customFormat="1">
      <c r="A355" s="1536">
        <f t="shared" si="21"/>
        <v>355</v>
      </c>
      <c r="B355" s="3"/>
      <c r="C355" s="3"/>
      <c r="D355" s="1063"/>
      <c r="E355" s="577" t="s">
        <v>568</v>
      </c>
      <c r="F355" s="577"/>
      <c r="H355" s="374">
        <v>70305</v>
      </c>
      <c r="I355" s="374">
        <v>175</v>
      </c>
      <c r="J355" s="374">
        <v>-243</v>
      </c>
      <c r="K355" s="1024">
        <v>134186</v>
      </c>
      <c r="L355" s="1024">
        <v>185</v>
      </c>
      <c r="M355" s="1024">
        <v>-210</v>
      </c>
    </row>
    <row r="356" spans="1:15" s="2" customFormat="1">
      <c r="A356" s="1536">
        <f t="shared" si="21"/>
        <v>356</v>
      </c>
      <c r="B356" s="3"/>
      <c r="C356" s="3"/>
      <c r="D356" s="1063"/>
      <c r="E356" s="577" t="s">
        <v>569</v>
      </c>
      <c r="F356" s="577"/>
      <c r="H356" s="374">
        <v>14369</v>
      </c>
      <c r="I356" s="374">
        <v>46</v>
      </c>
      <c r="J356" s="374">
        <v>-8</v>
      </c>
      <c r="K356" s="1024">
        <v>18457</v>
      </c>
      <c r="L356" s="1024">
        <v>5</v>
      </c>
      <c r="M356" s="1024">
        <v>-8</v>
      </c>
    </row>
    <row r="357" spans="1:15">
      <c r="A357" s="1536">
        <f t="shared" si="21"/>
        <v>357</v>
      </c>
      <c r="D357" s="1063"/>
      <c r="E357" s="577" t="s">
        <v>570</v>
      </c>
      <c r="F357" s="577"/>
      <c r="G357" s="2"/>
      <c r="H357" s="374" t="s">
        <v>79</v>
      </c>
      <c r="I357" s="374" t="s">
        <v>79</v>
      </c>
      <c r="J357" s="374" t="s">
        <v>79</v>
      </c>
      <c r="K357" s="1024" t="s">
        <v>79</v>
      </c>
      <c r="L357" s="1024" t="s">
        <v>79</v>
      </c>
      <c r="M357" s="1024" t="s">
        <v>79</v>
      </c>
    </row>
    <row r="358" spans="1:15">
      <c r="A358" s="1536">
        <f t="shared" si="21"/>
        <v>358</v>
      </c>
      <c r="D358" s="1063"/>
      <c r="E358" s="902" t="s">
        <v>571</v>
      </c>
      <c r="F358" s="902"/>
      <c r="G358" s="22"/>
      <c r="H358" s="446">
        <v>23038</v>
      </c>
      <c r="I358" s="446">
        <v>88</v>
      </c>
      <c r="J358" s="446">
        <v>-11</v>
      </c>
      <c r="K358" s="1022">
        <v>5250</v>
      </c>
      <c r="L358" s="1022">
        <v>25</v>
      </c>
      <c r="M358" s="1022" t="s">
        <v>79</v>
      </c>
    </row>
    <row r="359" spans="1:15">
      <c r="A359" s="1536">
        <f t="shared" si="21"/>
        <v>359</v>
      </c>
      <c r="D359" s="1063"/>
      <c r="E359" s="621" t="s">
        <v>64</v>
      </c>
      <c r="F359" s="621"/>
      <c r="G359" s="2"/>
      <c r="H359" s="447">
        <v>145870</v>
      </c>
      <c r="I359" s="447">
        <v>2959</v>
      </c>
      <c r="J359" s="447">
        <v>-2278</v>
      </c>
      <c r="K359" s="1023">
        <v>138686</v>
      </c>
      <c r="L359" s="1023">
        <v>2293</v>
      </c>
      <c r="M359" s="1023">
        <v>-2907</v>
      </c>
    </row>
    <row r="360" spans="1:15">
      <c r="A360" s="1536">
        <f t="shared" si="21"/>
        <v>360</v>
      </c>
      <c r="D360" s="1063"/>
      <c r="E360" s="577" t="s">
        <v>761</v>
      </c>
      <c r="F360" s="577"/>
      <c r="G360" s="2"/>
      <c r="H360" s="374" t="s">
        <v>79</v>
      </c>
      <c r="I360" s="374" t="s">
        <v>79</v>
      </c>
      <c r="J360" s="374" t="s">
        <v>79</v>
      </c>
      <c r="K360" s="1024">
        <v>118459</v>
      </c>
      <c r="L360" s="1024">
        <v>1176</v>
      </c>
      <c r="M360" s="1024">
        <v>-2792</v>
      </c>
    </row>
    <row r="361" spans="1:15" s="1161" customFormat="1">
      <c r="A361" s="1536">
        <f t="shared" si="21"/>
        <v>361</v>
      </c>
      <c r="B361" s="3"/>
      <c r="C361" s="3"/>
      <c r="D361" s="1063"/>
      <c r="E361" s="577" t="s">
        <v>64</v>
      </c>
      <c r="F361" s="577"/>
      <c r="G361" s="2"/>
      <c r="H361" s="446" t="s">
        <v>79</v>
      </c>
      <c r="I361" s="446" t="s">
        <v>79</v>
      </c>
      <c r="J361" s="446" t="s">
        <v>79</v>
      </c>
      <c r="K361" s="1022">
        <v>20227</v>
      </c>
      <c r="L361" s="1022">
        <v>1117</v>
      </c>
      <c r="M361" s="1022">
        <v>-115</v>
      </c>
    </row>
    <row r="362" spans="1:15" s="59" customFormat="1" ht="23.25">
      <c r="A362" s="1536">
        <f t="shared" si="21"/>
        <v>362</v>
      </c>
      <c r="B362" s="1158"/>
      <c r="C362" s="3"/>
      <c r="D362" s="1063"/>
      <c r="E362" s="595" t="s">
        <v>972</v>
      </c>
      <c r="F362" s="595"/>
      <c r="G362" s="120"/>
      <c r="H362" s="448">
        <v>261860</v>
      </c>
      <c r="I362" s="448">
        <v>8565</v>
      </c>
      <c r="J362" s="448">
        <v>-2559</v>
      </c>
      <c r="K362" s="1025">
        <v>310824</v>
      </c>
      <c r="L362" s="1025">
        <v>7669</v>
      </c>
      <c r="M362" s="1025">
        <v>-3304</v>
      </c>
      <c r="N362" s="449"/>
      <c r="O362" s="449"/>
    </row>
    <row r="363" spans="1:15" ht="23.25">
      <c r="A363" s="1536">
        <f t="shared" si="21"/>
        <v>363</v>
      </c>
      <c r="B363" s="450"/>
      <c r="D363" s="1063"/>
      <c r="E363" s="493"/>
      <c r="F363" s="493"/>
    </row>
    <row r="364" spans="1:15" ht="18.75">
      <c r="A364" s="1536">
        <f t="shared" si="21"/>
        <v>364</v>
      </c>
      <c r="B364" s="5"/>
      <c r="C364" s="5"/>
      <c r="D364" s="1525">
        <f>D292+1</f>
        <v>15</v>
      </c>
      <c r="E364" s="1526" t="s">
        <v>1343</v>
      </c>
    </row>
    <row r="365" spans="1:15" ht="14.25">
      <c r="A365" s="1536">
        <f t="shared" si="21"/>
        <v>365</v>
      </c>
      <c r="D365" s="1289"/>
      <c r="E365" s="1527" t="s">
        <v>1344</v>
      </c>
    </row>
    <row r="366" spans="1:15">
      <c r="A366" s="1536">
        <f t="shared" si="21"/>
        <v>366</v>
      </c>
    </row>
    <row r="367" spans="1:15">
      <c r="A367" s="1536">
        <f t="shared" si="21"/>
        <v>367</v>
      </c>
      <c r="H367" s="405" t="s">
        <v>1345</v>
      </c>
      <c r="I367" s="405" t="s">
        <v>1346</v>
      </c>
      <c r="J367" s="405" t="s">
        <v>536</v>
      </c>
    </row>
    <row r="368" spans="1:15">
      <c r="A368" s="1536">
        <f t="shared" si="21"/>
        <v>368</v>
      </c>
      <c r="H368" s="1232">
        <v>202103</v>
      </c>
      <c r="I368" s="1233">
        <v>202203</v>
      </c>
    </row>
    <row r="369" spans="1:10">
      <c r="A369" s="1536">
        <f t="shared" si="21"/>
        <v>369</v>
      </c>
      <c r="H369" s="1494" t="s">
        <v>1415</v>
      </c>
      <c r="I369" s="1145" t="s">
        <v>1412</v>
      </c>
    </row>
    <row r="370" spans="1:10">
      <c r="A370" s="1536">
        <f t="shared" si="21"/>
        <v>370</v>
      </c>
      <c r="H370" s="1234" t="s">
        <v>1347</v>
      </c>
      <c r="I370" s="1234" t="s">
        <v>1348</v>
      </c>
      <c r="J370" s="405" t="s">
        <v>1349</v>
      </c>
    </row>
    <row r="371" spans="1:10" ht="18" customHeight="1" thickBot="1">
      <c r="A371" s="1536">
        <f t="shared" si="21"/>
        <v>371</v>
      </c>
      <c r="E371" s="1532" t="s">
        <v>1350</v>
      </c>
      <c r="F371" s="1528"/>
      <c r="G371" s="1529"/>
      <c r="H371" s="1530"/>
      <c r="I371" s="1529"/>
      <c r="J371" s="1531" t="s">
        <v>53</v>
      </c>
    </row>
    <row r="372" spans="1:10">
      <c r="A372" s="1536">
        <f t="shared" si="21"/>
        <v>372</v>
      </c>
      <c r="E372" s="1335" t="s">
        <v>1351</v>
      </c>
      <c r="H372" s="2"/>
    </row>
    <row r="373" spans="1:10">
      <c r="A373" s="1536">
        <f t="shared" si="21"/>
        <v>373</v>
      </c>
      <c r="E373" s="1501" t="s">
        <v>1352</v>
      </c>
      <c r="H373" s="2"/>
    </row>
    <row r="374" spans="1:10">
      <c r="A374" s="1536">
        <f t="shared" si="21"/>
        <v>374</v>
      </c>
      <c r="E374" s="1502" t="s">
        <v>1353</v>
      </c>
      <c r="F374" s="457"/>
      <c r="G374" s="457"/>
      <c r="H374" s="65" t="s">
        <v>1381</v>
      </c>
      <c r="I374" s="689">
        <v>2427275</v>
      </c>
      <c r="J374" s="85" t="str">
        <f>IF(SUM(H374)=0,"- ",IF(SUM(I374)=0,"- ",SUM(I374)-SUM(H374)))</f>
        <v xml:space="preserve">- </v>
      </c>
    </row>
    <row r="375" spans="1:10">
      <c r="A375" s="1536">
        <f t="shared" si="21"/>
        <v>375</v>
      </c>
      <c r="E375" s="1504" t="s">
        <v>1354</v>
      </c>
      <c r="F375" s="459"/>
      <c r="G375" s="459"/>
      <c r="H375" s="67" t="s">
        <v>1381</v>
      </c>
      <c r="I375" s="691">
        <v>2263336</v>
      </c>
      <c r="J375" s="1506" t="str">
        <f t="shared" ref="J375:J398" si="22">IF(SUM(H375)=0,"- ",IF(SUM(I375)=0,"- ",SUM(I375)-SUM(H375)))</f>
        <v xml:space="preserve">- </v>
      </c>
    </row>
    <row r="376" spans="1:10">
      <c r="A376" s="1536">
        <f t="shared" si="21"/>
        <v>376</v>
      </c>
      <c r="E376" s="1507" t="s">
        <v>1355</v>
      </c>
      <c r="F376" s="461"/>
      <c r="G376" s="461"/>
      <c r="H376" s="69" t="s">
        <v>1381</v>
      </c>
      <c r="I376" s="712">
        <v>163938</v>
      </c>
      <c r="J376" s="1509" t="str">
        <f t="shared" si="22"/>
        <v xml:space="preserve">- </v>
      </c>
    </row>
    <row r="377" spans="1:10">
      <c r="A377" s="1536">
        <f t="shared" si="21"/>
        <v>377</v>
      </c>
      <c r="E377" s="1501" t="s">
        <v>1356</v>
      </c>
      <c r="H377" s="2"/>
      <c r="I377" s="2"/>
      <c r="J377" s="1510"/>
    </row>
    <row r="378" spans="1:10">
      <c r="A378" s="1536">
        <f t="shared" si="21"/>
        <v>378</v>
      </c>
      <c r="E378" s="1501" t="s">
        <v>1357</v>
      </c>
      <c r="H378" s="2"/>
      <c r="I378" s="2"/>
      <c r="J378" s="1510"/>
    </row>
    <row r="379" spans="1:10">
      <c r="A379" s="1536">
        <f t="shared" si="21"/>
        <v>379</v>
      </c>
      <c r="E379" s="1502" t="s">
        <v>1353</v>
      </c>
      <c r="F379" s="457"/>
      <c r="G379" s="457"/>
      <c r="H379" s="65" t="s">
        <v>1381</v>
      </c>
      <c r="I379" s="689">
        <v>9879</v>
      </c>
      <c r="J379" s="1511" t="str">
        <f t="shared" si="22"/>
        <v xml:space="preserve">- </v>
      </c>
    </row>
    <row r="380" spans="1:10">
      <c r="A380" s="1536">
        <f t="shared" si="21"/>
        <v>380</v>
      </c>
      <c r="E380" s="1504" t="s">
        <v>1354</v>
      </c>
      <c r="F380" s="459"/>
      <c r="G380" s="459"/>
      <c r="H380" s="67" t="s">
        <v>1381</v>
      </c>
      <c r="I380" s="691">
        <v>9879</v>
      </c>
      <c r="J380" s="1506" t="str">
        <f t="shared" si="22"/>
        <v xml:space="preserve">- </v>
      </c>
    </row>
    <row r="381" spans="1:10">
      <c r="A381" s="1536">
        <f t="shared" si="21"/>
        <v>381</v>
      </c>
      <c r="E381" s="1507" t="s">
        <v>1355</v>
      </c>
      <c r="F381" s="461"/>
      <c r="G381" s="461"/>
      <c r="H381" s="69" t="s">
        <v>1381</v>
      </c>
      <c r="I381" s="787" t="s">
        <v>1381</v>
      </c>
      <c r="J381" s="1509" t="str">
        <f t="shared" si="22"/>
        <v xml:space="preserve">- </v>
      </c>
    </row>
    <row r="382" spans="1:10">
      <c r="A382" s="1536">
        <f t="shared" si="21"/>
        <v>382</v>
      </c>
      <c r="E382" s="1501" t="s">
        <v>1358</v>
      </c>
      <c r="H382" s="45"/>
      <c r="I382" s="44"/>
      <c r="J382" s="1510"/>
    </row>
    <row r="383" spans="1:10">
      <c r="A383" s="1536">
        <f t="shared" si="21"/>
        <v>383</v>
      </c>
      <c r="E383" s="1502" t="s">
        <v>1353</v>
      </c>
      <c r="F383" s="457"/>
      <c r="G383" s="457"/>
      <c r="H383" s="65" t="s">
        <v>1381</v>
      </c>
      <c r="I383" s="782">
        <v>2437154</v>
      </c>
      <c r="J383" s="1511" t="str">
        <f t="shared" si="22"/>
        <v xml:space="preserve">- </v>
      </c>
    </row>
    <row r="384" spans="1:10">
      <c r="A384" s="1536">
        <f t="shared" si="21"/>
        <v>384</v>
      </c>
      <c r="E384" s="1504" t="s">
        <v>1354</v>
      </c>
      <c r="F384" s="459"/>
      <c r="G384" s="459"/>
      <c r="H384" s="67" t="s">
        <v>1381</v>
      </c>
      <c r="I384" s="707">
        <v>2273215</v>
      </c>
      <c r="J384" s="1506" t="str">
        <f t="shared" si="22"/>
        <v xml:space="preserve">- </v>
      </c>
    </row>
    <row r="385" spans="1:10">
      <c r="A385" s="1536">
        <f t="shared" si="21"/>
        <v>385</v>
      </c>
      <c r="E385" s="1507" t="s">
        <v>1355</v>
      </c>
      <c r="F385" s="461"/>
      <c r="G385" s="461"/>
      <c r="H385" s="69" t="s">
        <v>1381</v>
      </c>
      <c r="I385" s="787">
        <v>163938</v>
      </c>
      <c r="J385" s="1509" t="str">
        <f t="shared" si="22"/>
        <v xml:space="preserve">- </v>
      </c>
    </row>
    <row r="386" spans="1:10">
      <c r="A386" s="1536">
        <f t="shared" si="21"/>
        <v>386</v>
      </c>
      <c r="E386" s="1501" t="s">
        <v>1359</v>
      </c>
      <c r="H386" s="2"/>
      <c r="I386" s="291"/>
      <c r="J386" s="1510"/>
    </row>
    <row r="387" spans="1:10">
      <c r="A387" s="1536">
        <f t="shared" ref="A387:A450" si="23">A386+1</f>
        <v>387</v>
      </c>
      <c r="E387" s="1512" t="s">
        <v>1360</v>
      </c>
      <c r="F387" s="457"/>
      <c r="G387" s="457"/>
      <c r="H387" s="65" t="s">
        <v>1381</v>
      </c>
      <c r="I387" s="782">
        <v>163820</v>
      </c>
      <c r="J387" s="1511" t="str">
        <f t="shared" si="22"/>
        <v xml:space="preserve">- </v>
      </c>
    </row>
    <row r="388" spans="1:10">
      <c r="A388" s="1536">
        <f t="shared" si="23"/>
        <v>388</v>
      </c>
      <c r="E388" s="1513" t="s">
        <v>186</v>
      </c>
      <c r="F388" s="459"/>
      <c r="G388" s="459"/>
      <c r="H388" s="67" t="s">
        <v>1381</v>
      </c>
      <c r="I388" s="707">
        <v>163820</v>
      </c>
      <c r="J388" s="1506" t="str">
        <f t="shared" si="22"/>
        <v xml:space="preserve">- </v>
      </c>
    </row>
    <row r="389" spans="1:10">
      <c r="A389" s="1536">
        <f t="shared" si="23"/>
        <v>389</v>
      </c>
      <c r="E389" s="1513" t="s">
        <v>1361</v>
      </c>
      <c r="F389" s="459"/>
      <c r="G389" s="459"/>
      <c r="H389" s="67" t="s">
        <v>1381</v>
      </c>
      <c r="I389" s="707" t="s">
        <v>1381</v>
      </c>
      <c r="J389" s="1506" t="str">
        <f t="shared" si="22"/>
        <v xml:space="preserve">- </v>
      </c>
    </row>
    <row r="390" spans="1:10">
      <c r="A390" s="1536">
        <f t="shared" si="23"/>
        <v>390</v>
      </c>
      <c r="E390" s="1504" t="s">
        <v>1362</v>
      </c>
      <c r="F390" s="459"/>
      <c r="G390" s="459"/>
      <c r="H390" s="67" t="s">
        <v>1381</v>
      </c>
      <c r="I390" s="707" t="s">
        <v>1381</v>
      </c>
      <c r="J390" s="1506" t="str">
        <f t="shared" si="22"/>
        <v xml:space="preserve">- </v>
      </c>
    </row>
    <row r="391" spans="1:10">
      <c r="A391" s="1536">
        <f t="shared" si="23"/>
        <v>391</v>
      </c>
      <c r="E391" s="1504" t="s">
        <v>1363</v>
      </c>
      <c r="F391" s="459"/>
      <c r="G391" s="459"/>
      <c r="H391" s="67" t="s">
        <v>1381</v>
      </c>
      <c r="I391" s="707">
        <v>-49962</v>
      </c>
      <c r="J391" s="1506" t="str">
        <f t="shared" si="22"/>
        <v xml:space="preserve">- </v>
      </c>
    </row>
    <row r="392" spans="1:10">
      <c r="A392" s="1536">
        <f t="shared" si="23"/>
        <v>392</v>
      </c>
      <c r="E392" s="1507" t="s">
        <v>1364</v>
      </c>
      <c r="F392" s="461"/>
      <c r="G392" s="461"/>
      <c r="H392" s="69" t="s">
        <v>1381</v>
      </c>
      <c r="I392" s="787" t="s">
        <v>1381</v>
      </c>
      <c r="J392" s="1509" t="str">
        <f t="shared" si="22"/>
        <v xml:space="preserve">- </v>
      </c>
    </row>
    <row r="393" spans="1:10">
      <c r="A393" s="1536">
        <f t="shared" si="23"/>
        <v>393</v>
      </c>
      <c r="E393" s="1514" t="s">
        <v>1365</v>
      </c>
      <c r="H393" s="44" t="s">
        <v>1381</v>
      </c>
      <c r="I393" s="946">
        <v>113858</v>
      </c>
      <c r="J393" s="1510" t="str">
        <f t="shared" si="22"/>
        <v xml:space="preserve">- </v>
      </c>
    </row>
    <row r="394" spans="1:10">
      <c r="A394" s="1536">
        <f t="shared" si="23"/>
        <v>394</v>
      </c>
      <c r="E394" s="1335" t="s">
        <v>1366</v>
      </c>
      <c r="H394" s="45"/>
      <c r="I394" s="44"/>
      <c r="J394" s="1510" t="str">
        <f t="shared" si="22"/>
        <v xml:space="preserve">- </v>
      </c>
    </row>
    <row r="395" spans="1:10">
      <c r="A395" s="1536">
        <f t="shared" si="23"/>
        <v>395</v>
      </c>
      <c r="E395" s="1366" t="s">
        <v>1367</v>
      </c>
      <c r="F395" s="457"/>
      <c r="G395" s="457"/>
      <c r="H395" s="65" t="s">
        <v>1381</v>
      </c>
      <c r="I395" s="782" t="s">
        <v>1381</v>
      </c>
      <c r="J395" s="1511" t="str">
        <f t="shared" si="22"/>
        <v xml:space="preserve">- </v>
      </c>
    </row>
    <row r="396" spans="1:10">
      <c r="A396" s="1536">
        <f t="shared" si="23"/>
        <v>396</v>
      </c>
      <c r="E396" s="1335" t="s">
        <v>1368</v>
      </c>
      <c r="H396" s="44" t="s">
        <v>1381</v>
      </c>
      <c r="I396" s="946">
        <v>533</v>
      </c>
      <c r="J396" s="1510" t="str">
        <f t="shared" si="22"/>
        <v xml:space="preserve">- </v>
      </c>
    </row>
    <row r="397" spans="1:10">
      <c r="A397" s="1536">
        <f t="shared" si="23"/>
        <v>397</v>
      </c>
      <c r="E397" s="1325" t="s">
        <v>1369</v>
      </c>
      <c r="H397" s="45"/>
      <c r="I397" s="44"/>
      <c r="J397" s="1510" t="str">
        <f t="shared" si="22"/>
        <v xml:space="preserve">- </v>
      </c>
    </row>
    <row r="398" spans="1:10">
      <c r="A398" s="1536">
        <f t="shared" si="23"/>
        <v>398</v>
      </c>
      <c r="E398" s="1332" t="s">
        <v>1365</v>
      </c>
      <c r="F398" s="694"/>
      <c r="G398" s="694"/>
      <c r="H398" s="191" t="s">
        <v>1381</v>
      </c>
      <c r="I398" s="965">
        <v>114391</v>
      </c>
      <c r="J398" s="1516" t="str">
        <f t="shared" si="22"/>
        <v xml:space="preserve">- </v>
      </c>
    </row>
    <row r="399" spans="1:10">
      <c r="A399" s="1536">
        <f t="shared" si="23"/>
        <v>399</v>
      </c>
      <c r="E399" s="1517" t="s">
        <v>1370</v>
      </c>
      <c r="F399" s="418"/>
      <c r="G399" s="418"/>
      <c r="H399" s="1518"/>
      <c r="I399" s="1519" t="s">
        <v>79</v>
      </c>
      <c r="J399" s="1520"/>
    </row>
    <row r="400" spans="1:10">
      <c r="A400" s="1536">
        <f t="shared" si="23"/>
        <v>400</v>
      </c>
      <c r="E400" s="1521"/>
      <c r="H400" s="1522"/>
      <c r="I400" s="1522"/>
      <c r="J400" s="1510"/>
    </row>
    <row r="401" spans="1:10">
      <c r="A401" s="1536">
        <f t="shared" si="23"/>
        <v>401</v>
      </c>
      <c r="H401" s="405" t="s">
        <v>1345</v>
      </c>
      <c r="I401" s="405" t="s">
        <v>1346</v>
      </c>
      <c r="J401" s="405" t="s">
        <v>536</v>
      </c>
    </row>
    <row r="402" spans="1:10">
      <c r="A402" s="1536">
        <f t="shared" si="23"/>
        <v>402</v>
      </c>
      <c r="H402" s="1232">
        <v>202103</v>
      </c>
      <c r="I402" s="1233">
        <v>202203</v>
      </c>
    </row>
    <row r="403" spans="1:10">
      <c r="A403" s="1536">
        <f t="shared" si="23"/>
        <v>403</v>
      </c>
      <c r="H403" s="1494" t="s">
        <v>1415</v>
      </c>
      <c r="I403" s="1145" t="s">
        <v>1412</v>
      </c>
    </row>
    <row r="404" spans="1:10">
      <c r="A404" s="1536">
        <f t="shared" si="23"/>
        <v>404</v>
      </c>
      <c r="H404" s="1234" t="s">
        <v>1347</v>
      </c>
      <c r="I404" s="1234" t="s">
        <v>1348</v>
      </c>
      <c r="J404" s="405" t="s">
        <v>1349</v>
      </c>
    </row>
    <row r="405" spans="1:10" ht="18.75" customHeight="1" thickBot="1">
      <c r="A405" s="1536">
        <f t="shared" si="23"/>
        <v>405</v>
      </c>
      <c r="E405" s="1532" t="s">
        <v>1371</v>
      </c>
      <c r="F405" s="1533"/>
      <c r="G405" s="1529"/>
      <c r="H405" s="1534" t="s">
        <v>79</v>
      </c>
      <c r="I405" s="1534" t="s">
        <v>79</v>
      </c>
      <c r="J405" s="1531" t="s">
        <v>53</v>
      </c>
    </row>
    <row r="406" spans="1:10">
      <c r="A406" s="1536">
        <f t="shared" si="23"/>
        <v>406</v>
      </c>
      <c r="E406" s="1335" t="s">
        <v>1372</v>
      </c>
      <c r="H406" s="2"/>
      <c r="I406" s="2"/>
      <c r="J406" s="1510"/>
    </row>
    <row r="407" spans="1:10">
      <c r="A407" s="1536">
        <f t="shared" si="23"/>
        <v>407</v>
      </c>
      <c r="E407" s="1501" t="s">
        <v>1352</v>
      </c>
      <c r="H407" s="44" t="s">
        <v>79</v>
      </c>
      <c r="I407" s="44" t="s">
        <v>79</v>
      </c>
      <c r="J407" s="1510"/>
    </row>
    <row r="408" spans="1:10">
      <c r="A408" s="1536">
        <f t="shared" si="23"/>
        <v>408</v>
      </c>
      <c r="E408" s="1502" t="s">
        <v>1353</v>
      </c>
      <c r="F408" s="457"/>
      <c r="G408" s="457"/>
      <c r="H408" s="65" t="s">
        <v>1381</v>
      </c>
      <c r="I408" s="782">
        <v>2407408</v>
      </c>
      <c r="J408" s="1511" t="str">
        <f t="shared" ref="J408:J427" si="24">IF(SUM(H408)=0,"- ",IF(SUM(I408)=0,"- ",SUM(I408)-SUM(H408)))</f>
        <v xml:space="preserve">- </v>
      </c>
    </row>
    <row r="409" spans="1:10">
      <c r="A409" s="1536">
        <f t="shared" si="23"/>
        <v>409</v>
      </c>
      <c r="E409" s="1504" t="s">
        <v>1354</v>
      </c>
      <c r="F409" s="459"/>
      <c r="G409" s="459"/>
      <c r="H409" s="67" t="s">
        <v>1381</v>
      </c>
      <c r="I409" s="707">
        <v>2259308</v>
      </c>
      <c r="J409" s="1506" t="str">
        <f t="shared" si="24"/>
        <v xml:space="preserve">- </v>
      </c>
    </row>
    <row r="410" spans="1:10">
      <c r="A410" s="1536">
        <f t="shared" si="23"/>
        <v>410</v>
      </c>
      <c r="E410" s="1507" t="s">
        <v>1355</v>
      </c>
      <c r="F410" s="461"/>
      <c r="G410" s="461"/>
      <c r="H410" s="69" t="s">
        <v>1381</v>
      </c>
      <c r="I410" s="787">
        <v>148100</v>
      </c>
      <c r="J410" s="1509" t="str">
        <f t="shared" si="24"/>
        <v xml:space="preserve">- </v>
      </c>
    </row>
    <row r="411" spans="1:10">
      <c r="A411" s="1536">
        <f t="shared" si="23"/>
        <v>411</v>
      </c>
      <c r="E411" s="1501" t="s">
        <v>1356</v>
      </c>
      <c r="H411" s="1524" t="s">
        <v>79</v>
      </c>
      <c r="I411" s="1524" t="s">
        <v>79</v>
      </c>
      <c r="J411" s="1510"/>
    </row>
    <row r="412" spans="1:10">
      <c r="A412" s="1536">
        <f t="shared" si="23"/>
        <v>412</v>
      </c>
      <c r="E412" s="1501" t="s">
        <v>1357</v>
      </c>
      <c r="H412" s="1524" t="s">
        <v>79</v>
      </c>
      <c r="I412" s="1524" t="s">
        <v>79</v>
      </c>
      <c r="J412" s="1510"/>
    </row>
    <row r="413" spans="1:10">
      <c r="A413" s="1536">
        <f t="shared" si="23"/>
        <v>413</v>
      </c>
      <c r="E413" s="1502" t="s">
        <v>1353</v>
      </c>
      <c r="F413" s="457"/>
      <c r="G413" s="457"/>
      <c r="H413" s="65" t="s">
        <v>1381</v>
      </c>
      <c r="I413" s="782">
        <v>2079</v>
      </c>
      <c r="J413" s="1511" t="str">
        <f t="shared" si="24"/>
        <v xml:space="preserve">- </v>
      </c>
    </row>
    <row r="414" spans="1:10">
      <c r="A414" s="1536">
        <f t="shared" si="23"/>
        <v>414</v>
      </c>
      <c r="E414" s="1504" t="s">
        <v>1354</v>
      </c>
      <c r="F414" s="459"/>
      <c r="G414" s="459"/>
      <c r="H414" s="67" t="s">
        <v>1381</v>
      </c>
      <c r="I414" s="707">
        <v>2079</v>
      </c>
      <c r="J414" s="1506" t="str">
        <f t="shared" si="24"/>
        <v xml:space="preserve">- </v>
      </c>
    </row>
    <row r="415" spans="1:10">
      <c r="A415" s="1536">
        <f t="shared" si="23"/>
        <v>415</v>
      </c>
      <c r="E415" s="1507" t="s">
        <v>1355</v>
      </c>
      <c r="F415" s="461"/>
      <c r="G415" s="461"/>
      <c r="H415" s="69" t="s">
        <v>1381</v>
      </c>
      <c r="I415" s="787" t="s">
        <v>1381</v>
      </c>
      <c r="J415" s="1509" t="str">
        <f t="shared" si="24"/>
        <v xml:space="preserve">- </v>
      </c>
    </row>
    <row r="416" spans="1:10">
      <c r="A416" s="1536">
        <f t="shared" si="23"/>
        <v>416</v>
      </c>
      <c r="E416" s="1501" t="s">
        <v>1358</v>
      </c>
      <c r="H416" s="1524" t="s">
        <v>79</v>
      </c>
      <c r="I416" s="1524" t="s">
        <v>79</v>
      </c>
      <c r="J416" s="1510"/>
    </row>
    <row r="417" spans="1:19">
      <c r="A417" s="1536">
        <f t="shared" si="23"/>
        <v>417</v>
      </c>
      <c r="E417" s="1502" t="s">
        <v>1353</v>
      </c>
      <c r="F417" s="457"/>
      <c r="G417" s="457"/>
      <c r="H417" s="65" t="s">
        <v>1381</v>
      </c>
      <c r="I417" s="782">
        <v>2409487</v>
      </c>
      <c r="J417" s="1511" t="str">
        <f t="shared" si="24"/>
        <v xml:space="preserve">- </v>
      </c>
    </row>
    <row r="418" spans="1:19">
      <c r="A418" s="1536">
        <f t="shared" si="23"/>
        <v>418</v>
      </c>
      <c r="E418" s="1504" t="s">
        <v>1354</v>
      </c>
      <c r="F418" s="459"/>
      <c r="G418" s="459"/>
      <c r="H418" s="67" t="s">
        <v>1381</v>
      </c>
      <c r="I418" s="707">
        <v>2261387</v>
      </c>
      <c r="J418" s="1506" t="str">
        <f t="shared" si="24"/>
        <v xml:space="preserve">- </v>
      </c>
    </row>
    <row r="419" spans="1:19">
      <c r="A419" s="1536">
        <f t="shared" si="23"/>
        <v>419</v>
      </c>
      <c r="E419" s="1507" t="s">
        <v>1355</v>
      </c>
      <c r="F419" s="461"/>
      <c r="G419" s="461"/>
      <c r="H419" s="69" t="s">
        <v>1381</v>
      </c>
      <c r="I419" s="787">
        <v>148100</v>
      </c>
      <c r="J419" s="1509" t="str">
        <f t="shared" si="24"/>
        <v xml:space="preserve">- </v>
      </c>
    </row>
    <row r="420" spans="1:19">
      <c r="A420" s="1536">
        <f t="shared" si="23"/>
        <v>420</v>
      </c>
      <c r="E420" s="1501" t="s">
        <v>1359</v>
      </c>
      <c r="H420" s="1524" t="s">
        <v>79</v>
      </c>
      <c r="I420" s="1524" t="s">
        <v>1405</v>
      </c>
      <c r="J420" s="1510"/>
    </row>
    <row r="421" spans="1:19">
      <c r="A421" s="1536">
        <f t="shared" si="23"/>
        <v>421</v>
      </c>
      <c r="E421" s="1512" t="s">
        <v>1360</v>
      </c>
      <c r="F421" s="457"/>
      <c r="G421" s="457"/>
      <c r="H421" s="65" t="s">
        <v>1381</v>
      </c>
      <c r="I421" s="782" t="s">
        <v>1381</v>
      </c>
      <c r="J421" s="1511" t="str">
        <f t="shared" si="24"/>
        <v xml:space="preserve">- </v>
      </c>
    </row>
    <row r="422" spans="1:19">
      <c r="A422" s="1536">
        <f t="shared" si="23"/>
        <v>422</v>
      </c>
      <c r="E422" s="1513" t="s">
        <v>186</v>
      </c>
      <c r="F422" s="459"/>
      <c r="G422" s="459"/>
      <c r="H422" s="67" t="s">
        <v>1381</v>
      </c>
      <c r="I422" s="707" t="s">
        <v>1381</v>
      </c>
      <c r="J422" s="1506" t="str">
        <f t="shared" si="24"/>
        <v xml:space="preserve">- </v>
      </c>
    </row>
    <row r="423" spans="1:19">
      <c r="A423" s="1536">
        <f t="shared" si="23"/>
        <v>423</v>
      </c>
      <c r="E423" s="1513" t="s">
        <v>1361</v>
      </c>
      <c r="F423" s="459"/>
      <c r="G423" s="459"/>
      <c r="H423" s="67" t="s">
        <v>1381</v>
      </c>
      <c r="I423" s="707" t="s">
        <v>1381</v>
      </c>
      <c r="J423" s="1506" t="str">
        <f t="shared" si="24"/>
        <v xml:space="preserve">- </v>
      </c>
    </row>
    <row r="424" spans="1:19">
      <c r="A424" s="1536">
        <f t="shared" si="23"/>
        <v>424</v>
      </c>
      <c r="E424" s="1504" t="s">
        <v>1362</v>
      </c>
      <c r="F424" s="459"/>
      <c r="G424" s="459"/>
      <c r="H424" s="67" t="s">
        <v>1381</v>
      </c>
      <c r="I424" s="707" t="s">
        <v>1381</v>
      </c>
      <c r="J424" s="1506" t="str">
        <f t="shared" si="24"/>
        <v xml:space="preserve">- </v>
      </c>
    </row>
    <row r="425" spans="1:19">
      <c r="A425" s="1536">
        <f t="shared" si="23"/>
        <v>425</v>
      </c>
      <c r="E425" s="1504" t="s">
        <v>1363</v>
      </c>
      <c r="F425" s="459"/>
      <c r="G425" s="459"/>
      <c r="H425" s="67" t="s">
        <v>1381</v>
      </c>
      <c r="I425" s="707" t="s">
        <v>1381</v>
      </c>
      <c r="J425" s="1506" t="str">
        <f t="shared" si="24"/>
        <v xml:space="preserve">- </v>
      </c>
    </row>
    <row r="426" spans="1:19">
      <c r="A426" s="1536">
        <f t="shared" si="23"/>
        <v>426</v>
      </c>
      <c r="E426" s="1367" t="s">
        <v>1373</v>
      </c>
      <c r="F426" s="459"/>
      <c r="G426" s="459"/>
      <c r="H426" s="67" t="s">
        <v>1381</v>
      </c>
      <c r="I426" s="707" t="s">
        <v>1381</v>
      </c>
      <c r="J426" s="1506" t="str">
        <f t="shared" si="24"/>
        <v xml:space="preserve">- </v>
      </c>
    </row>
    <row r="427" spans="1:19">
      <c r="A427" s="1536">
        <f t="shared" si="23"/>
        <v>427</v>
      </c>
      <c r="E427" s="1332" t="s">
        <v>1365</v>
      </c>
      <c r="F427" s="694"/>
      <c r="G427" s="694"/>
      <c r="H427" s="191" t="s">
        <v>1381</v>
      </c>
      <c r="I427" s="965">
        <v>102942</v>
      </c>
      <c r="J427" s="1516" t="str">
        <f t="shared" si="24"/>
        <v xml:space="preserve">- </v>
      </c>
    </row>
    <row r="428" spans="1:19">
      <c r="A428" s="1536">
        <f t="shared" si="23"/>
        <v>428</v>
      </c>
      <c r="E428" s="1517" t="s">
        <v>1374</v>
      </c>
      <c r="F428" s="418"/>
      <c r="G428" s="418"/>
      <c r="H428" s="418"/>
      <c r="I428" s="418"/>
      <c r="J428" s="418"/>
    </row>
    <row r="429" spans="1:19">
      <c r="A429" s="1536">
        <f t="shared" si="23"/>
        <v>429</v>
      </c>
    </row>
    <row r="430" spans="1:19" ht="23.25">
      <c r="A430" s="1536">
        <f t="shared" si="23"/>
        <v>430</v>
      </c>
      <c r="B430" s="413"/>
      <c r="C430" s="450"/>
      <c r="D430" s="1091"/>
      <c r="E430" s="935" t="s">
        <v>981</v>
      </c>
      <c r="F430" s="1026"/>
      <c r="G430" s="449"/>
      <c r="H430" s="449"/>
      <c r="I430" s="449"/>
      <c r="J430" s="449"/>
      <c r="K430" s="449"/>
      <c r="L430" s="449"/>
      <c r="M430" s="449"/>
    </row>
    <row r="431" spans="1:19">
      <c r="A431" s="1536">
        <f t="shared" si="23"/>
        <v>431</v>
      </c>
      <c r="D431" s="1083"/>
      <c r="E431" s="518"/>
      <c r="F431" s="493"/>
    </row>
    <row r="432" spans="1:19" ht="19.5" customHeight="1" thickBot="1">
      <c r="A432" s="1536">
        <f t="shared" si="23"/>
        <v>432</v>
      </c>
      <c r="C432" s="413"/>
      <c r="D432" s="1270">
        <f>D292+1</f>
        <v>15</v>
      </c>
      <c r="E432" s="1271" t="s">
        <v>982</v>
      </c>
      <c r="F432" s="1272"/>
      <c r="G432" s="1105"/>
      <c r="H432" s="1105"/>
      <c r="I432" s="1105"/>
      <c r="J432" s="1094"/>
      <c r="K432" s="1105"/>
      <c r="L432" s="1105"/>
      <c r="M432" s="1094" t="s">
        <v>158</v>
      </c>
      <c r="N432" s="45"/>
      <c r="O432" s="45"/>
      <c r="P432" s="45"/>
      <c r="Q432" s="45"/>
      <c r="R432" s="45"/>
      <c r="S432" s="45"/>
    </row>
    <row r="433" spans="1:15">
      <c r="A433" s="1536">
        <f t="shared" si="23"/>
        <v>433</v>
      </c>
      <c r="D433" s="1063"/>
      <c r="E433" s="493"/>
      <c r="F433" s="493"/>
      <c r="G433" s="432"/>
      <c r="H433" s="987">
        <v>202103</v>
      </c>
      <c r="I433" s="611"/>
      <c r="J433" s="987"/>
      <c r="K433" s="1110">
        <v>202203</v>
      </c>
      <c r="L433" s="1109"/>
      <c r="M433" s="1109"/>
      <c r="N433" s="2"/>
      <c r="O433" s="2"/>
    </row>
    <row r="434" spans="1:15">
      <c r="A434" s="1536">
        <f t="shared" si="23"/>
        <v>434</v>
      </c>
      <c r="D434" s="1063"/>
      <c r="E434" s="493"/>
      <c r="F434" s="493"/>
      <c r="H434" s="989" t="s">
        <v>1415</v>
      </c>
      <c r="I434" s="602"/>
      <c r="J434" s="988"/>
      <c r="K434" s="1120" t="s">
        <v>1412</v>
      </c>
      <c r="L434" s="1119"/>
      <c r="M434" s="1119"/>
      <c r="N434" s="2"/>
      <c r="O434" s="2"/>
    </row>
    <row r="435" spans="1:15" s="2" customFormat="1" ht="12">
      <c r="A435" s="1536">
        <f t="shared" si="23"/>
        <v>435</v>
      </c>
      <c r="B435" s="3"/>
      <c r="C435" s="3"/>
      <c r="D435" s="494"/>
      <c r="E435" s="697"/>
      <c r="F435" s="697"/>
      <c r="G435" s="120"/>
      <c r="H435" s="1252"/>
      <c r="I435" s="977"/>
      <c r="J435" s="1260" t="s">
        <v>79</v>
      </c>
      <c r="K435" s="1255"/>
      <c r="L435" s="1254"/>
      <c r="M435" s="1261" t="s">
        <v>79</v>
      </c>
    </row>
    <row r="436" spans="1:15">
      <c r="A436" s="1536">
        <f t="shared" si="23"/>
        <v>436</v>
      </c>
      <c r="D436" s="494"/>
      <c r="E436" s="900" t="s">
        <v>983</v>
      </c>
      <c r="F436" s="505"/>
      <c r="G436" s="60"/>
      <c r="H436" s="2"/>
      <c r="J436" s="451">
        <v>0.41</v>
      </c>
      <c r="K436" s="995"/>
      <c r="L436" s="1027"/>
      <c r="M436" s="997">
        <v>0.43</v>
      </c>
      <c r="N436" s="2"/>
      <c r="O436" s="2"/>
    </row>
    <row r="437" spans="1:15">
      <c r="A437" s="1536">
        <f t="shared" si="23"/>
        <v>437</v>
      </c>
      <c r="D437" s="494"/>
      <c r="E437" s="621" t="s">
        <v>984</v>
      </c>
      <c r="F437" s="508"/>
      <c r="G437" s="2"/>
      <c r="H437" s="2"/>
      <c r="J437" s="451">
        <v>0.42</v>
      </c>
      <c r="K437" s="995"/>
      <c r="L437" s="1027"/>
      <c r="M437" s="997">
        <v>0.43</v>
      </c>
      <c r="N437" s="2"/>
      <c r="O437" s="2"/>
    </row>
    <row r="438" spans="1:15">
      <c r="A438" s="1536">
        <f t="shared" si="23"/>
        <v>438</v>
      </c>
      <c r="D438" s="494"/>
      <c r="E438" s="621" t="s">
        <v>985</v>
      </c>
      <c r="F438" s="508"/>
      <c r="G438" s="2"/>
      <c r="H438" s="2"/>
      <c r="J438" s="451">
        <v>0.39</v>
      </c>
      <c r="K438" s="995"/>
      <c r="L438" s="1027"/>
      <c r="M438" s="997">
        <v>0.42</v>
      </c>
    </row>
    <row r="439" spans="1:15">
      <c r="A439" s="1536">
        <f t="shared" si="23"/>
        <v>439</v>
      </c>
      <c r="D439" s="494"/>
      <c r="E439" s="621" t="s">
        <v>986</v>
      </c>
      <c r="F439" s="508"/>
      <c r="G439" s="2"/>
      <c r="H439" s="2"/>
      <c r="J439" s="451">
        <v>0.38</v>
      </c>
      <c r="K439" s="995"/>
      <c r="L439" s="1027"/>
      <c r="M439" s="997">
        <v>0.4</v>
      </c>
    </row>
    <row r="440" spans="1:15">
      <c r="A440" s="1536">
        <f t="shared" si="23"/>
        <v>440</v>
      </c>
      <c r="D440" s="494"/>
      <c r="E440" s="622" t="s">
        <v>987</v>
      </c>
      <c r="F440" s="510"/>
      <c r="G440" s="22"/>
      <c r="H440" s="22"/>
      <c r="I440" s="418"/>
      <c r="J440" s="452">
        <v>0.27</v>
      </c>
      <c r="K440" s="999"/>
      <c r="L440" s="1028"/>
      <c r="M440" s="1001">
        <v>0.28999999999999998</v>
      </c>
    </row>
    <row r="441" spans="1:15">
      <c r="A441" s="1536">
        <f t="shared" si="23"/>
        <v>441</v>
      </c>
      <c r="D441" s="494"/>
      <c r="E441" s="621"/>
      <c r="F441" s="508"/>
      <c r="G441" s="120"/>
      <c r="H441" s="120"/>
      <c r="I441" s="467"/>
      <c r="J441" s="1262" t="s">
        <v>79</v>
      </c>
      <c r="K441" s="1263"/>
      <c r="L441" s="1263"/>
      <c r="M441" s="1264" t="s">
        <v>79</v>
      </c>
    </row>
    <row r="442" spans="1:15">
      <c r="A442" s="1536">
        <f t="shared" si="23"/>
        <v>442</v>
      </c>
      <c r="D442" s="1063"/>
      <c r="E442" s="900" t="s">
        <v>988</v>
      </c>
      <c r="F442" s="505"/>
      <c r="G442" s="2"/>
      <c r="J442" s="451">
        <v>7.66</v>
      </c>
      <c r="K442" s="1027"/>
      <c r="L442" s="1027"/>
      <c r="M442" s="997">
        <v>7.93</v>
      </c>
    </row>
    <row r="443" spans="1:15">
      <c r="A443" s="1536">
        <f t="shared" si="23"/>
        <v>443</v>
      </c>
      <c r="D443" s="1063"/>
      <c r="E443" s="621" t="s">
        <v>989</v>
      </c>
      <c r="F443" s="508"/>
      <c r="G443" s="2"/>
      <c r="J443" s="451">
        <v>7.7</v>
      </c>
      <c r="K443" s="1027"/>
      <c r="L443" s="1027"/>
      <c r="M443" s="997">
        <v>8.08</v>
      </c>
    </row>
    <row r="444" spans="1:15">
      <c r="A444" s="1536">
        <f t="shared" si="23"/>
        <v>444</v>
      </c>
      <c r="D444" s="1063"/>
      <c r="E444" s="621" t="s">
        <v>990</v>
      </c>
      <c r="F444" s="508"/>
      <c r="G444" s="2"/>
      <c r="J444" s="451">
        <v>7.3</v>
      </c>
      <c r="K444" s="1027"/>
      <c r="L444" s="1027"/>
      <c r="M444" s="997">
        <v>7.77</v>
      </c>
    </row>
    <row r="445" spans="1:15" s="1161" customFormat="1">
      <c r="A445" s="1536">
        <f t="shared" si="23"/>
        <v>445</v>
      </c>
      <c r="B445" s="3"/>
      <c r="C445" s="3"/>
      <c r="D445" s="1063"/>
      <c r="E445" s="621" t="s">
        <v>991</v>
      </c>
      <c r="F445" s="508"/>
      <c r="G445" s="2"/>
      <c r="H445" s="5"/>
      <c r="I445" s="5"/>
      <c r="J445" s="451">
        <v>7.03</v>
      </c>
      <c r="K445" s="1027"/>
      <c r="L445" s="1027"/>
      <c r="M445" s="997">
        <v>7.59</v>
      </c>
    </row>
    <row r="446" spans="1:15" s="412" customFormat="1" ht="20.25" customHeight="1">
      <c r="A446" s="1536">
        <f t="shared" si="23"/>
        <v>446</v>
      </c>
      <c r="B446" s="1158"/>
      <c r="C446" s="3"/>
      <c r="D446" s="1063"/>
      <c r="E446" s="622" t="s">
        <v>992</v>
      </c>
      <c r="F446" s="510"/>
      <c r="G446" s="22"/>
      <c r="H446" s="418"/>
      <c r="I446" s="418"/>
      <c r="J446" s="452">
        <v>5</v>
      </c>
      <c r="K446" s="1028"/>
      <c r="L446" s="1028"/>
      <c r="M446" s="1001">
        <v>5.39</v>
      </c>
    </row>
    <row r="447" spans="1:15" s="412" customFormat="1" ht="16.5">
      <c r="A447" s="1536">
        <f t="shared" si="23"/>
        <v>447</v>
      </c>
      <c r="B447" s="413"/>
      <c r="C447" s="3"/>
      <c r="D447" s="1063"/>
      <c r="E447" s="493"/>
      <c r="F447" s="493"/>
      <c r="G447" s="5"/>
      <c r="H447" s="5"/>
      <c r="I447" s="5"/>
      <c r="J447" s="5"/>
      <c r="K447" s="5"/>
      <c r="L447" s="5"/>
      <c r="M447" s="5"/>
    </row>
    <row r="448" spans="1:15" ht="16.5">
      <c r="A448" s="1536">
        <f t="shared" si="23"/>
        <v>448</v>
      </c>
      <c r="B448" s="413"/>
      <c r="C448" s="1158"/>
      <c r="D448" s="1159"/>
      <c r="E448" s="1160"/>
      <c r="F448" s="1160"/>
      <c r="G448" s="1160"/>
      <c r="H448" s="1161"/>
      <c r="I448" s="1161"/>
      <c r="J448" s="1161"/>
      <c r="K448" s="1161"/>
      <c r="L448" s="1161"/>
      <c r="M448" s="1161"/>
    </row>
    <row r="449" spans="1:13" ht="21" customHeight="1" thickBot="1">
      <c r="A449" s="1536">
        <f t="shared" si="23"/>
        <v>449</v>
      </c>
      <c r="C449" s="413"/>
      <c r="D449" s="1103">
        <f>D432+1</f>
        <v>16</v>
      </c>
      <c r="E449" s="1093" t="s">
        <v>491</v>
      </c>
      <c r="F449" s="1104"/>
      <c r="G449" s="1104"/>
      <c r="H449" s="1105"/>
      <c r="I449" s="1105"/>
      <c r="J449" s="1105"/>
      <c r="K449" s="1105"/>
      <c r="L449" s="1105"/>
      <c r="M449" s="1094" t="s">
        <v>158</v>
      </c>
    </row>
    <row r="450" spans="1:13" ht="16.5">
      <c r="A450" s="1536">
        <f t="shared" si="23"/>
        <v>450</v>
      </c>
      <c r="C450" s="413"/>
      <c r="D450" s="1085"/>
      <c r="E450" s="933"/>
      <c r="F450" s="933"/>
      <c r="G450" s="432"/>
      <c r="H450" s="987">
        <v>202103</v>
      </c>
      <c r="I450" s="611"/>
      <c r="J450" s="987"/>
      <c r="K450" s="1110">
        <v>202203</v>
      </c>
      <c r="L450" s="1109"/>
      <c r="M450" s="1109"/>
    </row>
    <row r="451" spans="1:13">
      <c r="A451" s="1536">
        <f t="shared" ref="A451:A514" si="25">A450+1</f>
        <v>451</v>
      </c>
      <c r="D451" s="1063"/>
      <c r="E451" s="493"/>
      <c r="F451" s="493"/>
      <c r="H451" s="988" t="s">
        <v>1415</v>
      </c>
      <c r="I451" s="602"/>
      <c r="J451" s="988"/>
      <c r="K451" s="1120" t="s">
        <v>1412</v>
      </c>
      <c r="L451" s="1119"/>
      <c r="M451" s="1119"/>
    </row>
    <row r="452" spans="1:13">
      <c r="A452" s="1536">
        <f t="shared" si="25"/>
        <v>452</v>
      </c>
      <c r="D452" s="1063"/>
      <c r="E452" s="493"/>
      <c r="F452" s="493"/>
      <c r="H452" s="1266" t="s">
        <v>79</v>
      </c>
      <c r="I452" s="602"/>
      <c r="J452" s="988"/>
      <c r="K452" s="1265" t="s">
        <v>79</v>
      </c>
      <c r="L452" s="1119"/>
      <c r="M452" s="1119"/>
    </row>
    <row r="453" spans="1:13" ht="14.25" customHeight="1">
      <c r="A453" s="1536">
        <f t="shared" si="25"/>
        <v>453</v>
      </c>
      <c r="D453" s="1063"/>
      <c r="E453" s="510"/>
      <c r="F453" s="510"/>
      <c r="G453" s="22"/>
      <c r="H453" s="1029" t="s">
        <v>481</v>
      </c>
      <c r="I453" s="604" t="s">
        <v>482</v>
      </c>
      <c r="J453" s="1029" t="s">
        <v>842</v>
      </c>
      <c r="K453" s="1121" t="s">
        <v>481</v>
      </c>
      <c r="L453" s="1122" t="s">
        <v>482</v>
      </c>
      <c r="M453" s="1121" t="s">
        <v>842</v>
      </c>
    </row>
    <row r="454" spans="1:13">
      <c r="A454" s="1536">
        <f t="shared" si="25"/>
        <v>454</v>
      </c>
      <c r="D454" s="1063"/>
      <c r="E454" s="900" t="s">
        <v>993</v>
      </c>
      <c r="F454" s="505"/>
      <c r="G454" s="60"/>
      <c r="H454" s="453">
        <v>0.89</v>
      </c>
      <c r="I454" s="453">
        <v>1.64</v>
      </c>
      <c r="J454" s="453">
        <v>0.96</v>
      </c>
      <c r="K454" s="956">
        <v>0.79</v>
      </c>
      <c r="L454" s="993">
        <v>1.54</v>
      </c>
      <c r="M454" s="956">
        <v>0.85</v>
      </c>
    </row>
    <row r="455" spans="1:13">
      <c r="A455" s="1536">
        <f t="shared" si="25"/>
        <v>455</v>
      </c>
      <c r="D455" s="1063"/>
      <c r="E455" s="621" t="s">
        <v>994</v>
      </c>
      <c r="F455" s="508"/>
      <c r="G455" s="2"/>
      <c r="H455" s="454">
        <v>0.56000000000000005</v>
      </c>
      <c r="I455" s="454">
        <v>1.43</v>
      </c>
      <c r="J455" s="454">
        <v>0.62</v>
      </c>
      <c r="K455" s="1030">
        <v>0.5</v>
      </c>
      <c r="L455" s="997">
        <v>1.1200000000000001</v>
      </c>
      <c r="M455" s="1030">
        <v>0.55000000000000004</v>
      </c>
    </row>
    <row r="456" spans="1:13" s="59" customFormat="1" ht="23.25">
      <c r="A456" s="1536">
        <f t="shared" si="25"/>
        <v>456</v>
      </c>
      <c r="B456" s="3"/>
      <c r="C456" s="3"/>
      <c r="D456" s="1063"/>
      <c r="E456" s="622" t="s">
        <v>995</v>
      </c>
      <c r="F456" s="510"/>
      <c r="G456" s="22"/>
      <c r="H456" s="455">
        <v>0.33</v>
      </c>
      <c r="I456" s="455">
        <v>0.21</v>
      </c>
      <c r="J456" s="455">
        <v>0.34</v>
      </c>
      <c r="K456" s="1031">
        <v>0.28999999999999998</v>
      </c>
      <c r="L456" s="1001">
        <v>0.42</v>
      </c>
      <c r="M456" s="1031">
        <v>0.3</v>
      </c>
    </row>
    <row r="457" spans="1:13" ht="23.25">
      <c r="A457" s="1536">
        <f t="shared" si="25"/>
        <v>457</v>
      </c>
      <c r="B457" s="411"/>
    </row>
    <row r="458" spans="1:13" s="412" customFormat="1" ht="20.25" customHeight="1">
      <c r="A458" s="1536">
        <f t="shared" si="25"/>
        <v>458</v>
      </c>
      <c r="B458" s="3"/>
      <c r="C458" s="3"/>
      <c r="D458" s="1065"/>
      <c r="E458" s="5"/>
      <c r="F458" s="5"/>
      <c r="G458" s="5"/>
      <c r="H458" s="5"/>
      <c r="I458" s="5"/>
      <c r="J458" s="5"/>
      <c r="K458" s="5"/>
      <c r="L458" s="5"/>
      <c r="M458" s="5"/>
    </row>
    <row r="459" spans="1:13" ht="31.5">
      <c r="A459" s="1536">
        <f t="shared" si="25"/>
        <v>459</v>
      </c>
      <c r="B459" s="413"/>
      <c r="C459" s="411"/>
      <c r="D459" s="411"/>
      <c r="E459" s="1032" t="s">
        <v>996</v>
      </c>
      <c r="F459" s="59"/>
      <c r="G459" s="59"/>
      <c r="H459" s="59"/>
      <c r="I459" s="59"/>
      <c r="J459" s="59"/>
      <c r="K459" s="59"/>
      <c r="L459" s="59"/>
      <c r="M459" s="59"/>
    </row>
    <row r="460" spans="1:13">
      <c r="A460" s="1536">
        <f t="shared" si="25"/>
        <v>460</v>
      </c>
    </row>
    <row r="461" spans="1:13" ht="21.75" customHeight="1" thickBot="1">
      <c r="A461" s="1536">
        <f t="shared" si="25"/>
        <v>461</v>
      </c>
      <c r="C461" s="413"/>
      <c r="D461" s="1103">
        <f>D449+1</f>
        <v>17</v>
      </c>
      <c r="E461" s="1093" t="s">
        <v>1047</v>
      </c>
      <c r="F461" s="1104"/>
      <c r="G461" s="1104"/>
      <c r="H461" s="1105"/>
      <c r="I461" s="1105"/>
      <c r="J461" s="1105"/>
      <c r="K461" s="1105"/>
      <c r="L461" s="1105"/>
      <c r="M461" s="1094" t="s">
        <v>201</v>
      </c>
    </row>
    <row r="462" spans="1:13">
      <c r="A462" s="1536">
        <f t="shared" si="25"/>
        <v>462</v>
      </c>
      <c r="E462" s="432"/>
      <c r="F462" s="432"/>
      <c r="G462" s="432"/>
      <c r="H462" s="933"/>
      <c r="I462" s="933"/>
      <c r="J462" s="987">
        <v>202103</v>
      </c>
      <c r="K462" s="1108"/>
      <c r="L462" s="1109"/>
      <c r="M462" s="1110">
        <v>202203</v>
      </c>
    </row>
    <row r="463" spans="1:13">
      <c r="A463" s="1536">
        <f t="shared" si="25"/>
        <v>463</v>
      </c>
      <c r="H463" s="493"/>
      <c r="I463" s="493"/>
      <c r="J463" s="989" t="s">
        <v>1415</v>
      </c>
      <c r="K463" s="1111"/>
      <c r="L463" s="1112"/>
      <c r="M463" s="1113" t="s">
        <v>1412</v>
      </c>
    </row>
    <row r="464" spans="1:13">
      <c r="A464" s="1536">
        <f t="shared" si="25"/>
        <v>464</v>
      </c>
      <c r="E464" s="467"/>
      <c r="F464" s="467"/>
      <c r="G464" s="467"/>
      <c r="H464" s="1267"/>
      <c r="I464" s="1267"/>
      <c r="J464" s="1260" t="s">
        <v>79</v>
      </c>
      <c r="K464" s="1268"/>
      <c r="L464" s="1268"/>
      <c r="M464" s="1269" t="s">
        <v>79</v>
      </c>
    </row>
    <row r="465" spans="1:13">
      <c r="A465" s="1536">
        <f t="shared" si="25"/>
        <v>465</v>
      </c>
      <c r="E465" s="848" t="s">
        <v>997</v>
      </c>
      <c r="F465" s="457"/>
      <c r="G465" s="457"/>
      <c r="H465" s="201"/>
      <c r="I465" s="201"/>
      <c r="J465" s="458">
        <v>-377</v>
      </c>
      <c r="K465" s="1033"/>
      <c r="L465" s="1033"/>
      <c r="M465" s="1034">
        <v>-1453</v>
      </c>
    </row>
    <row r="466" spans="1:13">
      <c r="A466" s="1536">
        <f t="shared" si="25"/>
        <v>466</v>
      </c>
      <c r="E466" s="636" t="s">
        <v>998</v>
      </c>
      <c r="F466" s="459"/>
      <c r="G466" s="459"/>
      <c r="H466" s="248"/>
      <c r="I466" s="248"/>
      <c r="J466" s="460">
        <v>2129</v>
      </c>
      <c r="K466" s="1035"/>
      <c r="L466" s="1035"/>
      <c r="M466" s="1036">
        <v>1648</v>
      </c>
    </row>
    <row r="467" spans="1:13">
      <c r="A467" s="1536">
        <f t="shared" si="25"/>
        <v>467</v>
      </c>
      <c r="E467" s="636" t="s">
        <v>999</v>
      </c>
      <c r="F467" s="459"/>
      <c r="G467" s="459"/>
      <c r="H467" s="248"/>
      <c r="I467" s="248"/>
      <c r="J467" s="460" t="s">
        <v>1381</v>
      </c>
      <c r="K467" s="1035"/>
      <c r="L467" s="1035"/>
      <c r="M467" s="1036" t="s">
        <v>1381</v>
      </c>
    </row>
    <row r="468" spans="1:13">
      <c r="A468" s="1536">
        <f t="shared" si="25"/>
        <v>468</v>
      </c>
      <c r="E468" s="636" t="s">
        <v>1000</v>
      </c>
      <c r="F468" s="459"/>
      <c r="G468" s="459"/>
      <c r="H468" s="248"/>
      <c r="I468" s="248"/>
      <c r="J468" s="460">
        <v>-2444</v>
      </c>
      <c r="K468" s="1035"/>
      <c r="L468" s="1035"/>
      <c r="M468" s="1036">
        <v>-3092</v>
      </c>
    </row>
    <row r="469" spans="1:13">
      <c r="A469" s="1536">
        <f t="shared" si="25"/>
        <v>469</v>
      </c>
      <c r="E469" s="636" t="s">
        <v>1001</v>
      </c>
      <c r="F469" s="459"/>
      <c r="G469" s="459"/>
      <c r="H469" s="248"/>
      <c r="I469" s="248"/>
      <c r="J469" s="460" t="s">
        <v>1381</v>
      </c>
      <c r="K469" s="1035"/>
      <c r="L469" s="1035"/>
      <c r="M469" s="1036" t="s">
        <v>1381</v>
      </c>
    </row>
    <row r="470" spans="1:13">
      <c r="A470" s="1536">
        <f t="shared" si="25"/>
        <v>470</v>
      </c>
      <c r="E470" s="637" t="s">
        <v>1002</v>
      </c>
      <c r="F470" s="461"/>
      <c r="G470" s="461"/>
      <c r="H470" s="203"/>
      <c r="I470" s="203"/>
      <c r="J470" s="462">
        <v>-61</v>
      </c>
      <c r="K470" s="1037"/>
      <c r="L470" s="1037"/>
      <c r="M470" s="1038">
        <v>-8</v>
      </c>
    </row>
    <row r="471" spans="1:13">
      <c r="A471" s="1536">
        <f t="shared" si="25"/>
        <v>471</v>
      </c>
      <c r="E471" s="848" t="s">
        <v>1003</v>
      </c>
      <c r="F471" s="457"/>
      <c r="G471" s="457"/>
      <c r="H471" s="201"/>
      <c r="I471" s="201"/>
      <c r="J471" s="458">
        <v>5819</v>
      </c>
      <c r="K471" s="1033"/>
      <c r="L471" s="1033"/>
      <c r="M471" s="1034">
        <v>2711</v>
      </c>
    </row>
    <row r="472" spans="1:13">
      <c r="A472" s="1536">
        <f t="shared" si="25"/>
        <v>472</v>
      </c>
      <c r="E472" s="636" t="s">
        <v>1004</v>
      </c>
      <c r="F472" s="459"/>
      <c r="G472" s="459"/>
      <c r="H472" s="248"/>
      <c r="I472" s="248"/>
      <c r="J472" s="460">
        <v>6435</v>
      </c>
      <c r="K472" s="1035"/>
      <c r="L472" s="1035"/>
      <c r="M472" s="1036">
        <v>6021</v>
      </c>
    </row>
    <row r="473" spans="1:13">
      <c r="A473" s="1536">
        <f t="shared" si="25"/>
        <v>473</v>
      </c>
      <c r="E473" s="636" t="s">
        <v>1005</v>
      </c>
      <c r="F473" s="459"/>
      <c r="G473" s="459"/>
      <c r="H473" s="248"/>
      <c r="I473" s="248"/>
      <c r="J473" s="460">
        <v>-114</v>
      </c>
      <c r="K473" s="1035"/>
      <c r="L473" s="1035"/>
      <c r="M473" s="1036">
        <v>-212</v>
      </c>
    </row>
    <row r="474" spans="1:13">
      <c r="A474" s="1536">
        <f t="shared" si="25"/>
        <v>474</v>
      </c>
      <c r="E474" s="637" t="s">
        <v>1006</v>
      </c>
      <c r="F474" s="461"/>
      <c r="G474" s="461"/>
      <c r="H474" s="203"/>
      <c r="I474" s="203"/>
      <c r="J474" s="462">
        <v>-501</v>
      </c>
      <c r="K474" s="1037"/>
      <c r="L474" s="1037"/>
      <c r="M474" s="1038">
        <v>-3098</v>
      </c>
    </row>
    <row r="475" spans="1:13">
      <c r="A475" s="1536">
        <f t="shared" si="25"/>
        <v>475</v>
      </c>
      <c r="E475" s="635" t="s">
        <v>1007</v>
      </c>
      <c r="F475" s="457"/>
      <c r="G475" s="457"/>
      <c r="H475" s="201"/>
      <c r="I475" s="201"/>
      <c r="J475" s="458">
        <v>5444</v>
      </c>
      <c r="K475" s="1033"/>
      <c r="L475" s="1033"/>
      <c r="M475" s="1034">
        <v>1669</v>
      </c>
    </row>
    <row r="476" spans="1:13">
      <c r="A476" s="1536">
        <f t="shared" si="25"/>
        <v>476</v>
      </c>
      <c r="E476" s="637" t="s">
        <v>1008</v>
      </c>
      <c r="F476" s="461"/>
      <c r="G476" s="461"/>
      <c r="H476" s="203"/>
      <c r="I476" s="203"/>
      <c r="J476" s="463">
        <v>0.26</v>
      </c>
      <c r="K476" s="1037"/>
      <c r="L476" s="1037"/>
      <c r="M476" s="1039">
        <v>7.0000000000000007E-2</v>
      </c>
    </row>
    <row r="477" spans="1:13">
      <c r="A477" s="1536">
        <f t="shared" si="25"/>
        <v>477</v>
      </c>
      <c r="E477" s="635" t="s">
        <v>1009</v>
      </c>
      <c r="F477" s="457"/>
      <c r="G477" s="457"/>
      <c r="H477" s="201"/>
      <c r="I477" s="201"/>
      <c r="J477" s="464">
        <v>0.15</v>
      </c>
      <c r="K477" s="1033"/>
      <c r="L477" s="1033"/>
      <c r="M477" s="1040">
        <v>0.28000000000000003</v>
      </c>
    </row>
    <row r="478" spans="1:13">
      <c r="A478" s="1536">
        <f t="shared" si="25"/>
        <v>478</v>
      </c>
      <c r="E478" s="636" t="s">
        <v>1010</v>
      </c>
      <c r="F478" s="459"/>
      <c r="G478" s="459"/>
      <c r="H478" s="248"/>
      <c r="I478" s="248"/>
      <c r="J478" s="460">
        <v>2076300</v>
      </c>
      <c r="K478" s="1035"/>
      <c r="L478" s="1035"/>
      <c r="M478" s="1036">
        <v>2271900</v>
      </c>
    </row>
    <row r="479" spans="1:13">
      <c r="A479" s="1536">
        <f t="shared" si="25"/>
        <v>479</v>
      </c>
      <c r="E479" s="637" t="s">
        <v>1011</v>
      </c>
      <c r="F479" s="461"/>
      <c r="G479" s="461"/>
      <c r="H479" s="203"/>
      <c r="I479" s="203"/>
      <c r="J479" s="462">
        <v>3120</v>
      </c>
      <c r="K479" s="1037"/>
      <c r="L479" s="1037"/>
      <c r="M479" s="1038">
        <v>6410</v>
      </c>
    </row>
    <row r="480" spans="1:13">
      <c r="A480" s="1536">
        <f t="shared" si="25"/>
        <v>480</v>
      </c>
      <c r="E480" s="635" t="s">
        <v>1012</v>
      </c>
      <c r="F480" s="457"/>
      <c r="G480" s="457"/>
      <c r="H480" s="201"/>
      <c r="I480" s="201"/>
      <c r="J480" s="465">
        <v>37413</v>
      </c>
      <c r="K480" s="1033"/>
      <c r="L480" s="1033"/>
      <c r="M480" s="1041">
        <v>35818</v>
      </c>
    </row>
    <row r="481" spans="1:15">
      <c r="A481" s="1536">
        <f t="shared" si="25"/>
        <v>481</v>
      </c>
      <c r="E481" s="636" t="s">
        <v>1013</v>
      </c>
      <c r="F481" s="459"/>
      <c r="G481" s="459"/>
      <c r="H481" s="248"/>
      <c r="I481" s="248"/>
      <c r="J481" s="260">
        <v>6006</v>
      </c>
      <c r="K481" s="1035"/>
      <c r="L481" s="1035"/>
      <c r="M481" s="261">
        <v>4365</v>
      </c>
    </row>
    <row r="482" spans="1:15">
      <c r="A482" s="1536">
        <f t="shared" si="25"/>
        <v>482</v>
      </c>
      <c r="E482" s="636" t="s">
        <v>1014</v>
      </c>
      <c r="F482" s="459"/>
      <c r="G482" s="459"/>
      <c r="H482" s="248"/>
      <c r="I482" s="248"/>
      <c r="J482" s="460">
        <v>31971</v>
      </c>
      <c r="K482" s="1035"/>
      <c r="L482" s="1035"/>
      <c r="M482" s="1036">
        <v>34560</v>
      </c>
    </row>
    <row r="483" spans="1:15">
      <c r="A483" s="1536">
        <f t="shared" si="25"/>
        <v>483</v>
      </c>
      <c r="E483" s="636" t="s">
        <v>1015</v>
      </c>
      <c r="F483" s="459"/>
      <c r="G483" s="459"/>
      <c r="H483" s="248"/>
      <c r="I483" s="248"/>
      <c r="J483" s="460" t="s">
        <v>1381</v>
      </c>
      <c r="K483" s="1035"/>
      <c r="L483" s="1035"/>
      <c r="M483" s="1036" t="s">
        <v>1381</v>
      </c>
    </row>
    <row r="484" spans="1:15">
      <c r="A484" s="1536">
        <f t="shared" si="25"/>
        <v>484</v>
      </c>
      <c r="E484" s="637" t="s">
        <v>1016</v>
      </c>
      <c r="F484" s="461"/>
      <c r="G484" s="461"/>
      <c r="H484" s="203"/>
      <c r="I484" s="203"/>
      <c r="J484" s="466">
        <v>-562</v>
      </c>
      <c r="K484" s="1037"/>
      <c r="L484" s="1037"/>
      <c r="M484" s="1042">
        <v>-3106</v>
      </c>
    </row>
    <row r="485" spans="1:15">
      <c r="A485" s="1536">
        <f t="shared" si="25"/>
        <v>485</v>
      </c>
      <c r="E485" s="635" t="s">
        <v>1017</v>
      </c>
      <c r="F485" s="457"/>
      <c r="G485" s="457"/>
      <c r="H485" s="201"/>
      <c r="I485" s="201"/>
      <c r="J485" s="458">
        <v>182854</v>
      </c>
      <c r="K485" s="1033"/>
      <c r="L485" s="1033"/>
      <c r="M485" s="1034">
        <v>148211</v>
      </c>
    </row>
    <row r="486" spans="1:15">
      <c r="A486" s="1536">
        <f t="shared" si="25"/>
        <v>486</v>
      </c>
      <c r="E486" s="636" t="s">
        <v>1018</v>
      </c>
      <c r="F486" s="459"/>
      <c r="G486" s="459"/>
      <c r="H486" s="248"/>
      <c r="I486" s="248"/>
      <c r="J486" s="460">
        <v>646</v>
      </c>
      <c r="K486" s="1035"/>
      <c r="L486" s="1035"/>
      <c r="M486" s="1036">
        <v>111</v>
      </c>
    </row>
    <row r="487" spans="1:15">
      <c r="A487" s="1536">
        <f t="shared" si="25"/>
        <v>487</v>
      </c>
      <c r="E487" s="637" t="s">
        <v>1019</v>
      </c>
      <c r="F487" s="461"/>
      <c r="G487" s="461"/>
      <c r="H487" s="203"/>
      <c r="I487" s="203"/>
      <c r="J487" s="466">
        <v>182208</v>
      </c>
      <c r="K487" s="1037"/>
      <c r="L487" s="1037"/>
      <c r="M487" s="1042">
        <v>148100</v>
      </c>
    </row>
    <row r="488" spans="1:15">
      <c r="A488" s="1536">
        <f t="shared" si="25"/>
        <v>488</v>
      </c>
      <c r="E488" s="967" t="s">
        <v>1020</v>
      </c>
      <c r="F488" s="467"/>
      <c r="G488" s="467"/>
      <c r="H488" s="468"/>
      <c r="I488" s="468"/>
      <c r="J488" s="469">
        <v>90106</v>
      </c>
      <c r="K488" s="1043"/>
      <c r="L488" s="1043"/>
      <c r="M488" s="1044">
        <v>-34643</v>
      </c>
    </row>
    <row r="489" spans="1:15" s="1161" customFormat="1">
      <c r="A489" s="1536">
        <f t="shared" si="25"/>
        <v>489</v>
      </c>
      <c r="B489" s="3"/>
      <c r="C489" s="3"/>
      <c r="D489" s="1065"/>
      <c r="E489" s="967" t="s">
        <v>1021</v>
      </c>
      <c r="F489" s="467"/>
      <c r="G489" s="467"/>
      <c r="H489" s="468"/>
      <c r="I489" s="468"/>
      <c r="J489" s="469">
        <v>127519</v>
      </c>
      <c r="K489" s="1043"/>
      <c r="L489" s="1043"/>
      <c r="M489" s="1044">
        <v>1175</v>
      </c>
    </row>
    <row r="490" spans="1:15" s="412" customFormat="1" ht="20.25" customHeight="1">
      <c r="A490" s="1536">
        <f t="shared" si="25"/>
        <v>490</v>
      </c>
      <c r="B490" s="1158"/>
      <c r="C490" s="3"/>
      <c r="D490" s="1065"/>
      <c r="E490" s="967" t="s">
        <v>1022</v>
      </c>
      <c r="F490" s="467"/>
      <c r="G490" s="467"/>
      <c r="H490" s="468"/>
      <c r="I490" s="468"/>
      <c r="J490" s="470">
        <v>6.14</v>
      </c>
      <c r="K490" s="1043"/>
      <c r="L490" s="1043"/>
      <c r="M490" s="1045">
        <v>0.05</v>
      </c>
    </row>
    <row r="491" spans="1:15" ht="16.5">
      <c r="A491" s="1536">
        <f t="shared" si="25"/>
        <v>491</v>
      </c>
      <c r="B491" s="413"/>
    </row>
    <row r="492" spans="1:15">
      <c r="A492" s="1536">
        <f t="shared" si="25"/>
        <v>492</v>
      </c>
      <c r="C492" s="1158"/>
      <c r="D492" s="1159"/>
      <c r="E492" s="1160"/>
      <c r="F492" s="1160"/>
      <c r="G492" s="1160"/>
      <c r="H492" s="1161"/>
      <c r="I492" s="1161"/>
      <c r="J492" s="1161"/>
      <c r="K492" s="1161"/>
      <c r="L492" s="1161"/>
      <c r="M492" s="1161"/>
    </row>
    <row r="493" spans="1:15" ht="20.25" customHeight="1" thickBot="1">
      <c r="A493" s="1536">
        <f t="shared" si="25"/>
        <v>493</v>
      </c>
      <c r="C493" s="413"/>
      <c r="D493" s="1103">
        <f>D461+1</f>
        <v>18</v>
      </c>
      <c r="E493" s="1093" t="s">
        <v>1048</v>
      </c>
      <c r="F493" s="1104"/>
      <c r="G493" s="1104"/>
      <c r="H493" s="1107" t="s">
        <v>1023</v>
      </c>
      <c r="I493" s="1105"/>
      <c r="J493" s="1105"/>
      <c r="K493" s="1105"/>
      <c r="L493" s="1105"/>
      <c r="M493" s="1094" t="s">
        <v>52</v>
      </c>
    </row>
    <row r="494" spans="1:15">
      <c r="A494" s="1536">
        <f t="shared" si="25"/>
        <v>494</v>
      </c>
      <c r="H494" s="933"/>
      <c r="I494" s="933"/>
      <c r="J494" s="987">
        <v>202103</v>
      </c>
      <c r="K494" s="1108"/>
      <c r="L494" s="1109"/>
      <c r="M494" s="1110">
        <v>202203</v>
      </c>
    </row>
    <row r="495" spans="1:15">
      <c r="A495" s="1536">
        <f t="shared" si="25"/>
        <v>495</v>
      </c>
      <c r="H495" s="493"/>
      <c r="I495" s="493"/>
      <c r="J495" s="989" t="s">
        <v>1415</v>
      </c>
      <c r="K495" s="1111"/>
      <c r="L495" s="1112"/>
      <c r="M495" s="1113" t="s">
        <v>1412</v>
      </c>
    </row>
    <row r="496" spans="1:15">
      <c r="A496" s="1536">
        <f t="shared" si="25"/>
        <v>496</v>
      </c>
      <c r="H496" s="603" t="s">
        <v>1024</v>
      </c>
      <c r="I496" s="1046" t="s">
        <v>1025</v>
      </c>
      <c r="J496" s="1046" t="s">
        <v>1026</v>
      </c>
      <c r="K496" s="1114" t="s">
        <v>1024</v>
      </c>
      <c r="L496" s="1115" t="s">
        <v>1025</v>
      </c>
      <c r="M496" s="1115" t="s">
        <v>1026</v>
      </c>
      <c r="O496" s="472"/>
    </row>
    <row r="497" spans="1:15">
      <c r="A497" s="1536">
        <f t="shared" si="25"/>
        <v>497</v>
      </c>
      <c r="H497" s="573"/>
      <c r="I497" s="1047" t="s">
        <v>1027</v>
      </c>
      <c r="J497" s="1047" t="s">
        <v>1028</v>
      </c>
      <c r="K497" s="1116"/>
      <c r="L497" s="1117" t="s">
        <v>1027</v>
      </c>
      <c r="M497" s="1117" t="s">
        <v>1028</v>
      </c>
      <c r="O497" s="5" t="s">
        <v>79</v>
      </c>
    </row>
    <row r="498" spans="1:15">
      <c r="A498" s="1536">
        <f t="shared" si="25"/>
        <v>498</v>
      </c>
      <c r="E498" s="1048" t="s">
        <v>1029</v>
      </c>
      <c r="F498" s="1049"/>
      <c r="G498" s="432"/>
      <c r="H498" s="418"/>
      <c r="I498" s="418"/>
      <c r="J498" s="418"/>
      <c r="K498" s="1028"/>
      <c r="L498" s="1028"/>
      <c r="M498" s="1028"/>
      <c r="O498" s="5" t="s">
        <v>79</v>
      </c>
    </row>
    <row r="499" spans="1:15">
      <c r="A499" s="1536">
        <f t="shared" si="25"/>
        <v>499</v>
      </c>
      <c r="E499" s="1050" t="s">
        <v>810</v>
      </c>
      <c r="F499" s="457"/>
      <c r="G499" s="457"/>
      <c r="H499" s="86">
        <v>2340679</v>
      </c>
      <c r="I499" s="471">
        <v>184338</v>
      </c>
      <c r="J499" s="471">
        <v>144506</v>
      </c>
      <c r="K499" s="790">
        <v>2416043</v>
      </c>
      <c r="L499" s="1051">
        <v>109472</v>
      </c>
      <c r="M499" s="1051">
        <v>87215</v>
      </c>
      <c r="O499" s="5" t="s">
        <v>79</v>
      </c>
    </row>
    <row r="500" spans="1:15">
      <c r="A500" s="1536">
        <f t="shared" si="25"/>
        <v>500</v>
      </c>
      <c r="E500" s="830" t="s">
        <v>757</v>
      </c>
      <c r="F500" s="459"/>
      <c r="G500" s="459"/>
      <c r="H500" s="80">
        <v>7840</v>
      </c>
      <c r="I500" s="473">
        <v>-297</v>
      </c>
      <c r="J500" s="473">
        <v>29</v>
      </c>
      <c r="K500" s="792">
        <v>8635</v>
      </c>
      <c r="L500" s="1052">
        <v>795</v>
      </c>
      <c r="M500" s="1052">
        <v>724</v>
      </c>
    </row>
    <row r="501" spans="1:15">
      <c r="A501" s="1536">
        <f t="shared" si="25"/>
        <v>501</v>
      </c>
      <c r="E501" s="830" t="s">
        <v>566</v>
      </c>
      <c r="F501" s="459"/>
      <c r="G501" s="459"/>
      <c r="H501" s="80">
        <v>2332839</v>
      </c>
      <c r="I501" s="473">
        <v>184635</v>
      </c>
      <c r="J501" s="473">
        <v>144477</v>
      </c>
      <c r="K501" s="792">
        <v>2407408</v>
      </c>
      <c r="L501" s="1052">
        <v>108677</v>
      </c>
      <c r="M501" s="1052">
        <v>86491</v>
      </c>
    </row>
    <row r="502" spans="1:15">
      <c r="A502" s="1536">
        <f t="shared" si="25"/>
        <v>502</v>
      </c>
      <c r="E502" s="1053" t="s">
        <v>567</v>
      </c>
      <c r="F502" s="459"/>
      <c r="G502" s="459"/>
      <c r="H502" s="80">
        <v>1029159</v>
      </c>
      <c r="I502" s="473">
        <v>71876</v>
      </c>
      <c r="J502" s="473">
        <v>41540</v>
      </c>
      <c r="K502" s="792">
        <v>1053666</v>
      </c>
      <c r="L502" s="1052">
        <v>32937</v>
      </c>
      <c r="M502" s="1052">
        <v>30179</v>
      </c>
    </row>
    <row r="503" spans="1:15">
      <c r="A503" s="1536">
        <f t="shared" si="25"/>
        <v>503</v>
      </c>
      <c r="E503" s="844" t="s">
        <v>568</v>
      </c>
      <c r="F503" s="459"/>
      <c r="G503" s="459"/>
      <c r="H503" s="80">
        <v>187007</v>
      </c>
      <c r="I503" s="473">
        <v>17413</v>
      </c>
      <c r="J503" s="473">
        <v>9038</v>
      </c>
      <c r="K503" s="792">
        <v>163322</v>
      </c>
      <c r="L503" s="1052">
        <v>-20975</v>
      </c>
      <c r="M503" s="1052">
        <v>23407</v>
      </c>
    </row>
    <row r="504" spans="1:15">
      <c r="A504" s="1536">
        <f t="shared" si="25"/>
        <v>504</v>
      </c>
      <c r="E504" s="844" t="s">
        <v>569</v>
      </c>
      <c r="F504" s="459"/>
      <c r="G504" s="459"/>
      <c r="H504" s="80">
        <v>374191</v>
      </c>
      <c r="I504" s="473">
        <v>22457</v>
      </c>
      <c r="J504" s="473">
        <v>19377</v>
      </c>
      <c r="K504" s="792">
        <v>365453</v>
      </c>
      <c r="L504" s="1052">
        <v>-6717</v>
      </c>
      <c r="M504" s="1052">
        <v>-17588</v>
      </c>
    </row>
    <row r="505" spans="1:15">
      <c r="A505" s="1536">
        <f t="shared" si="25"/>
        <v>505</v>
      </c>
      <c r="E505" s="844" t="s">
        <v>570</v>
      </c>
      <c r="F505" s="459"/>
      <c r="G505" s="459"/>
      <c r="H505" s="80" t="s">
        <v>1381</v>
      </c>
      <c r="I505" s="473" t="s">
        <v>1381</v>
      </c>
      <c r="J505" s="473" t="s">
        <v>1381</v>
      </c>
      <c r="K505" s="792" t="s">
        <v>1381</v>
      </c>
      <c r="L505" s="1052" t="s">
        <v>1381</v>
      </c>
      <c r="M505" s="1052" t="s">
        <v>1381</v>
      </c>
    </row>
    <row r="506" spans="1:15">
      <c r="A506" s="1536">
        <f t="shared" si="25"/>
        <v>506</v>
      </c>
      <c r="E506" s="844" t="s">
        <v>571</v>
      </c>
      <c r="F506" s="459"/>
      <c r="G506" s="459"/>
      <c r="H506" s="80">
        <v>467958</v>
      </c>
      <c r="I506" s="473">
        <v>32007</v>
      </c>
      <c r="J506" s="473">
        <v>13125</v>
      </c>
      <c r="K506" s="792">
        <v>524889</v>
      </c>
      <c r="L506" s="1052">
        <v>60631</v>
      </c>
      <c r="M506" s="1052">
        <v>24362</v>
      </c>
    </row>
    <row r="507" spans="1:15">
      <c r="A507" s="1536">
        <f t="shared" si="25"/>
        <v>507</v>
      </c>
      <c r="E507" s="748" t="s">
        <v>572</v>
      </c>
      <c r="F507" s="459"/>
      <c r="G507" s="459"/>
      <c r="H507" s="80">
        <v>239468</v>
      </c>
      <c r="I507" s="473">
        <v>-291</v>
      </c>
      <c r="J507" s="473">
        <v>-1543</v>
      </c>
      <c r="K507" s="792">
        <v>233737</v>
      </c>
      <c r="L507" s="1052">
        <v>-6063</v>
      </c>
      <c r="M507" s="1052">
        <v>-2041</v>
      </c>
    </row>
    <row r="508" spans="1:15">
      <c r="A508" s="1536">
        <f t="shared" si="25"/>
        <v>508</v>
      </c>
      <c r="E508" s="748" t="s">
        <v>573</v>
      </c>
      <c r="F508" s="459"/>
      <c r="G508" s="459"/>
      <c r="H508" s="80">
        <v>1064211</v>
      </c>
      <c r="I508" s="473">
        <v>113049</v>
      </c>
      <c r="J508" s="473">
        <v>104479</v>
      </c>
      <c r="K508" s="792">
        <v>1120002</v>
      </c>
      <c r="L508" s="1052">
        <v>81803</v>
      </c>
      <c r="M508" s="1052">
        <v>58352</v>
      </c>
    </row>
    <row r="509" spans="1:15">
      <c r="A509" s="1536">
        <f t="shared" si="25"/>
        <v>509</v>
      </c>
      <c r="E509" s="844" t="s">
        <v>574</v>
      </c>
      <c r="F509" s="459"/>
      <c r="G509" s="459"/>
      <c r="H509" s="80">
        <v>520632</v>
      </c>
      <c r="I509" s="473">
        <v>10208</v>
      </c>
      <c r="J509" s="473">
        <v>35041</v>
      </c>
      <c r="K509" s="792">
        <v>533955</v>
      </c>
      <c r="L509" s="1052">
        <v>35775</v>
      </c>
      <c r="M509" s="1052">
        <v>26554</v>
      </c>
    </row>
    <row r="510" spans="1:15">
      <c r="A510" s="1536">
        <f t="shared" si="25"/>
        <v>510</v>
      </c>
      <c r="E510" s="1054" t="s">
        <v>575</v>
      </c>
      <c r="F510" s="461"/>
      <c r="G510" s="461"/>
      <c r="H510" s="89">
        <v>543579</v>
      </c>
      <c r="I510" s="474">
        <v>102842</v>
      </c>
      <c r="J510" s="474">
        <v>69439</v>
      </c>
      <c r="K510" s="794">
        <v>586047</v>
      </c>
      <c r="L510" s="1055">
        <v>46026</v>
      </c>
      <c r="M510" s="1055">
        <v>31797</v>
      </c>
    </row>
    <row r="511" spans="1:15">
      <c r="A511" s="1536">
        <f t="shared" si="25"/>
        <v>511</v>
      </c>
      <c r="E511" s="657" t="s">
        <v>1030</v>
      </c>
      <c r="F511" s="1056"/>
      <c r="K511" s="1027"/>
      <c r="L511" s="1027"/>
      <c r="M511" s="1027"/>
    </row>
    <row r="512" spans="1:15">
      <c r="A512" s="1536">
        <f t="shared" si="25"/>
        <v>512</v>
      </c>
      <c r="E512" s="1050" t="s">
        <v>810</v>
      </c>
      <c r="F512" s="457"/>
      <c r="G512" s="457"/>
      <c r="H512" s="86">
        <v>182208</v>
      </c>
      <c r="I512" s="471">
        <v>89737</v>
      </c>
      <c r="J512" s="471">
        <v>45129</v>
      </c>
      <c r="K512" s="790">
        <v>148100</v>
      </c>
      <c r="L512" s="1051">
        <v>-34108</v>
      </c>
      <c r="M512" s="1051">
        <v>-51636</v>
      </c>
    </row>
    <row r="513" spans="1:13">
      <c r="A513" s="1536">
        <f t="shared" si="25"/>
        <v>513</v>
      </c>
      <c r="E513" s="1053" t="s">
        <v>567</v>
      </c>
      <c r="F513" s="459"/>
      <c r="G513" s="459"/>
      <c r="H513" s="80">
        <v>104</v>
      </c>
      <c r="I513" s="473">
        <v>-2560</v>
      </c>
      <c r="J513" s="473">
        <v>-2089</v>
      </c>
      <c r="K513" s="792">
        <v>-8327</v>
      </c>
      <c r="L513" s="1052">
        <v>-8431</v>
      </c>
      <c r="M513" s="1052">
        <v>-9658</v>
      </c>
    </row>
    <row r="514" spans="1:13">
      <c r="A514" s="1536">
        <f t="shared" si="25"/>
        <v>514</v>
      </c>
      <c r="E514" s="844" t="s">
        <v>568</v>
      </c>
      <c r="F514" s="459"/>
      <c r="G514" s="459"/>
      <c r="H514" s="80">
        <v>194</v>
      </c>
      <c r="I514" s="473">
        <v>-1341</v>
      </c>
      <c r="J514" s="473">
        <v>-711</v>
      </c>
      <c r="K514" s="792">
        <v>-2516</v>
      </c>
      <c r="L514" s="1052">
        <v>-2710</v>
      </c>
      <c r="M514" s="1052">
        <v>-2714</v>
      </c>
    </row>
    <row r="515" spans="1:13">
      <c r="A515" s="1536">
        <f t="shared" ref="A515:A548" si="26">A514+1</f>
        <v>515</v>
      </c>
      <c r="E515" s="844" t="s">
        <v>569</v>
      </c>
      <c r="F515" s="459"/>
      <c r="G515" s="459"/>
      <c r="H515" s="80">
        <v>702</v>
      </c>
      <c r="I515" s="473">
        <v>-245</v>
      </c>
      <c r="J515" s="473">
        <v>-409</v>
      </c>
      <c r="K515" s="792">
        <v>-1319</v>
      </c>
      <c r="L515" s="1052">
        <v>-2021</v>
      </c>
      <c r="M515" s="1052">
        <v>-2231</v>
      </c>
    </row>
    <row r="516" spans="1:13">
      <c r="A516" s="1536">
        <f t="shared" si="26"/>
        <v>516</v>
      </c>
      <c r="E516" s="844" t="s">
        <v>570</v>
      </c>
      <c r="F516" s="459"/>
      <c r="G516" s="459"/>
      <c r="H516" s="80" t="s">
        <v>1381</v>
      </c>
      <c r="I516" s="473" t="s">
        <v>1381</v>
      </c>
      <c r="J516" s="473" t="s">
        <v>1381</v>
      </c>
      <c r="K516" s="792" t="s">
        <v>1381</v>
      </c>
      <c r="L516" s="1052" t="s">
        <v>1381</v>
      </c>
      <c r="M516" s="1052" t="s">
        <v>1381</v>
      </c>
    </row>
    <row r="517" spans="1:13">
      <c r="A517" s="1536">
        <f t="shared" si="26"/>
        <v>517</v>
      </c>
      <c r="E517" s="844" t="s">
        <v>571</v>
      </c>
      <c r="F517" s="459"/>
      <c r="G517" s="459"/>
      <c r="H517" s="80">
        <v>-793</v>
      </c>
      <c r="I517" s="473">
        <v>-975</v>
      </c>
      <c r="J517" s="473">
        <v>-970</v>
      </c>
      <c r="K517" s="792">
        <v>-4493</v>
      </c>
      <c r="L517" s="1052">
        <v>-3700</v>
      </c>
      <c r="M517" s="1052">
        <v>-4714</v>
      </c>
    </row>
    <row r="518" spans="1:13">
      <c r="A518" s="1536">
        <f t="shared" si="26"/>
        <v>518</v>
      </c>
      <c r="E518" s="748" t="s">
        <v>572</v>
      </c>
      <c r="F518" s="459"/>
      <c r="G518" s="459"/>
      <c r="H518" s="80">
        <v>144162</v>
      </c>
      <c r="I518" s="473">
        <v>52306</v>
      </c>
      <c r="J518" s="473">
        <v>35958</v>
      </c>
      <c r="K518" s="792">
        <v>144495</v>
      </c>
      <c r="L518" s="1052">
        <v>333</v>
      </c>
      <c r="M518" s="1052">
        <v>-7360</v>
      </c>
    </row>
    <row r="519" spans="1:13">
      <c r="A519" s="1536">
        <f t="shared" si="26"/>
        <v>519</v>
      </c>
      <c r="E519" s="748" t="s">
        <v>573</v>
      </c>
      <c r="F519" s="459"/>
      <c r="G519" s="459"/>
      <c r="H519" s="80">
        <v>37943</v>
      </c>
      <c r="I519" s="473">
        <v>39991</v>
      </c>
      <c r="J519" s="473">
        <v>11260</v>
      </c>
      <c r="K519" s="792">
        <v>11933</v>
      </c>
      <c r="L519" s="1052">
        <v>-26010</v>
      </c>
      <c r="M519" s="1052">
        <v>-34617</v>
      </c>
    </row>
    <row r="520" spans="1:13">
      <c r="A520" s="1536">
        <f t="shared" si="26"/>
        <v>520</v>
      </c>
      <c r="E520" s="844" t="s">
        <v>574</v>
      </c>
      <c r="F520" s="459"/>
      <c r="G520" s="459"/>
      <c r="H520" s="80">
        <v>7903</v>
      </c>
      <c r="I520" s="473">
        <v>2677</v>
      </c>
      <c r="J520" s="473">
        <v>-5843</v>
      </c>
      <c r="K520" s="792">
        <v>-14549</v>
      </c>
      <c r="L520" s="1052">
        <v>-22452</v>
      </c>
      <c r="M520" s="1052">
        <v>-20762</v>
      </c>
    </row>
    <row r="521" spans="1:13">
      <c r="A521" s="1536">
        <f t="shared" si="26"/>
        <v>521</v>
      </c>
      <c r="E521" s="1054" t="s">
        <v>575</v>
      </c>
      <c r="F521" s="461"/>
      <c r="G521" s="461"/>
      <c r="H521" s="89">
        <v>30040</v>
      </c>
      <c r="I521" s="474">
        <v>37314</v>
      </c>
      <c r="J521" s="474">
        <v>17103</v>
      </c>
      <c r="K521" s="794">
        <v>26482</v>
      </c>
      <c r="L521" s="1055">
        <v>-3558</v>
      </c>
      <c r="M521" s="1055">
        <v>-13855</v>
      </c>
    </row>
    <row r="522" spans="1:13">
      <c r="A522" s="1536">
        <f t="shared" si="26"/>
        <v>522</v>
      </c>
      <c r="E522" s="657" t="s">
        <v>1031</v>
      </c>
      <c r="F522" s="1056"/>
      <c r="H522" s="83"/>
      <c r="I522" s="475"/>
      <c r="J522" s="475"/>
      <c r="K522" s="996"/>
      <c r="L522" s="1057"/>
      <c r="M522" s="1057"/>
    </row>
    <row r="523" spans="1:13">
      <c r="A523" s="1536">
        <f t="shared" si="26"/>
        <v>523</v>
      </c>
      <c r="E523" s="1050" t="s">
        <v>810</v>
      </c>
      <c r="F523" s="457"/>
      <c r="G523" s="457"/>
      <c r="H523" s="86">
        <v>2340679</v>
      </c>
      <c r="I523" s="471">
        <v>274075</v>
      </c>
      <c r="J523" s="471">
        <v>189635</v>
      </c>
      <c r="K523" s="790">
        <v>2416043</v>
      </c>
      <c r="L523" s="1051">
        <v>75364</v>
      </c>
      <c r="M523" s="1051">
        <v>35579</v>
      </c>
    </row>
    <row r="524" spans="1:13">
      <c r="A524" s="1536">
        <f t="shared" si="26"/>
        <v>524</v>
      </c>
      <c r="E524" s="830" t="s">
        <v>757</v>
      </c>
      <c r="F524" s="459"/>
      <c r="G524" s="459"/>
      <c r="H524" s="80">
        <v>7840</v>
      </c>
      <c r="I524" s="473">
        <v>-297</v>
      </c>
      <c r="J524" s="473">
        <v>29</v>
      </c>
      <c r="K524" s="792">
        <v>8635</v>
      </c>
      <c r="L524" s="1052">
        <v>795</v>
      </c>
      <c r="M524" s="1052">
        <v>724</v>
      </c>
    </row>
    <row r="525" spans="1:13">
      <c r="A525" s="1536">
        <f t="shared" si="26"/>
        <v>525</v>
      </c>
      <c r="E525" s="830" t="s">
        <v>566</v>
      </c>
      <c r="F525" s="459"/>
      <c r="G525" s="459"/>
      <c r="H525" s="80">
        <v>2332839</v>
      </c>
      <c r="I525" s="473">
        <v>274372</v>
      </c>
      <c r="J525" s="473">
        <v>189606</v>
      </c>
      <c r="K525" s="792">
        <v>2407408</v>
      </c>
      <c r="L525" s="1052">
        <v>74569</v>
      </c>
      <c r="M525" s="1052">
        <v>34855</v>
      </c>
    </row>
    <row r="526" spans="1:13">
      <c r="A526" s="1536">
        <f t="shared" si="26"/>
        <v>526</v>
      </c>
      <c r="E526" s="1053" t="s">
        <v>567</v>
      </c>
      <c r="F526" s="459"/>
      <c r="G526" s="459"/>
      <c r="H526" s="80">
        <v>1029159</v>
      </c>
      <c r="I526" s="473">
        <v>69316</v>
      </c>
      <c r="J526" s="473">
        <v>39451</v>
      </c>
      <c r="K526" s="792">
        <v>1053666</v>
      </c>
      <c r="L526" s="1052">
        <v>24507</v>
      </c>
      <c r="M526" s="1052">
        <v>20522</v>
      </c>
    </row>
    <row r="527" spans="1:13">
      <c r="A527" s="1536">
        <f t="shared" si="26"/>
        <v>527</v>
      </c>
      <c r="E527" s="844" t="s">
        <v>568</v>
      </c>
      <c r="F527" s="459"/>
      <c r="G527" s="459"/>
      <c r="H527" s="80">
        <v>187007</v>
      </c>
      <c r="I527" s="473">
        <v>16072</v>
      </c>
      <c r="J527" s="473">
        <v>8327</v>
      </c>
      <c r="K527" s="792">
        <v>163322</v>
      </c>
      <c r="L527" s="1052">
        <v>-23685</v>
      </c>
      <c r="M527" s="1052">
        <v>20693</v>
      </c>
    </row>
    <row r="528" spans="1:13">
      <c r="A528" s="1536">
        <f t="shared" si="26"/>
        <v>528</v>
      </c>
      <c r="E528" s="844" t="s">
        <v>569</v>
      </c>
      <c r="F528" s="459"/>
      <c r="G528" s="459"/>
      <c r="H528" s="80">
        <v>374191</v>
      </c>
      <c r="I528" s="473">
        <v>22212</v>
      </c>
      <c r="J528" s="473">
        <v>18968</v>
      </c>
      <c r="K528" s="792">
        <v>365453</v>
      </c>
      <c r="L528" s="1052">
        <v>-8738</v>
      </c>
      <c r="M528" s="1052">
        <v>-19819</v>
      </c>
    </row>
    <row r="529" spans="1:13">
      <c r="A529" s="1536">
        <f t="shared" si="26"/>
        <v>529</v>
      </c>
      <c r="E529" s="844" t="s">
        <v>570</v>
      </c>
      <c r="F529" s="459"/>
      <c r="G529" s="459"/>
      <c r="H529" s="80" t="s">
        <v>1381</v>
      </c>
      <c r="I529" s="473" t="s">
        <v>1381</v>
      </c>
      <c r="J529" s="473" t="s">
        <v>1381</v>
      </c>
      <c r="K529" s="792" t="s">
        <v>1381</v>
      </c>
      <c r="L529" s="1052" t="s">
        <v>1381</v>
      </c>
      <c r="M529" s="1052" t="s">
        <v>1381</v>
      </c>
    </row>
    <row r="530" spans="1:13">
      <c r="A530" s="1536">
        <f t="shared" si="26"/>
        <v>530</v>
      </c>
      <c r="E530" s="844" t="s">
        <v>571</v>
      </c>
      <c r="F530" s="459"/>
      <c r="G530" s="459"/>
      <c r="H530" s="80">
        <v>467958</v>
      </c>
      <c r="I530" s="473">
        <v>31032</v>
      </c>
      <c r="J530" s="473">
        <v>12155</v>
      </c>
      <c r="K530" s="792">
        <v>524889</v>
      </c>
      <c r="L530" s="1052">
        <v>56931</v>
      </c>
      <c r="M530" s="1052">
        <v>19648</v>
      </c>
    </row>
    <row r="531" spans="1:13">
      <c r="A531" s="1536">
        <f t="shared" si="26"/>
        <v>531</v>
      </c>
      <c r="E531" s="748" t="s">
        <v>572</v>
      </c>
      <c r="F531" s="459"/>
      <c r="G531" s="459"/>
      <c r="H531" s="80">
        <v>239468</v>
      </c>
      <c r="I531" s="473">
        <v>52016</v>
      </c>
      <c r="J531" s="473">
        <v>34416</v>
      </c>
      <c r="K531" s="792">
        <v>233737</v>
      </c>
      <c r="L531" s="1052">
        <v>-5731</v>
      </c>
      <c r="M531" s="1052">
        <v>-9402</v>
      </c>
    </row>
    <row r="532" spans="1:13">
      <c r="A532" s="1536">
        <f t="shared" si="26"/>
        <v>532</v>
      </c>
      <c r="E532" s="748" t="s">
        <v>573</v>
      </c>
      <c r="F532" s="459"/>
      <c r="G532" s="459"/>
      <c r="H532" s="80">
        <v>1064211</v>
      </c>
      <c r="I532" s="473">
        <v>153041</v>
      </c>
      <c r="J532" s="473">
        <v>115740</v>
      </c>
      <c r="K532" s="792">
        <v>1120002</v>
      </c>
      <c r="L532" s="1052">
        <v>55791</v>
      </c>
      <c r="M532" s="1052">
        <v>23734</v>
      </c>
    </row>
    <row r="533" spans="1:13" s="1161" customFormat="1">
      <c r="A533" s="1536">
        <f t="shared" si="26"/>
        <v>533</v>
      </c>
      <c r="B533" s="3"/>
      <c r="C533" s="3"/>
      <c r="D533" s="1065"/>
      <c r="E533" s="844" t="s">
        <v>574</v>
      </c>
      <c r="F533" s="459"/>
      <c r="G533" s="459"/>
      <c r="H533" s="80">
        <v>520632</v>
      </c>
      <c r="I533" s="473">
        <v>12885</v>
      </c>
      <c r="J533" s="473">
        <v>29198</v>
      </c>
      <c r="K533" s="792">
        <v>533955</v>
      </c>
      <c r="L533" s="1052">
        <v>13323</v>
      </c>
      <c r="M533" s="1052">
        <v>5792</v>
      </c>
    </row>
    <row r="534" spans="1:13" s="412" customFormat="1" ht="20.25" customHeight="1">
      <c r="A534" s="1536">
        <f t="shared" si="26"/>
        <v>534</v>
      </c>
      <c r="B534" s="1158"/>
      <c r="C534" s="3"/>
      <c r="D534" s="1065"/>
      <c r="E534" s="1054" t="s">
        <v>575</v>
      </c>
      <c r="F534" s="461"/>
      <c r="G534" s="461"/>
      <c r="H534" s="89">
        <v>543579</v>
      </c>
      <c r="I534" s="474">
        <v>140156</v>
      </c>
      <c r="J534" s="474">
        <v>86542</v>
      </c>
      <c r="K534" s="794">
        <v>586047</v>
      </c>
      <c r="L534" s="1055">
        <v>42468</v>
      </c>
      <c r="M534" s="1055">
        <v>17942</v>
      </c>
    </row>
    <row r="535" spans="1:13" ht="16.5">
      <c r="A535" s="1536">
        <f t="shared" si="26"/>
        <v>535</v>
      </c>
      <c r="B535" s="413"/>
    </row>
    <row r="536" spans="1:13">
      <c r="A536" s="1536">
        <f t="shared" si="26"/>
        <v>536</v>
      </c>
      <c r="C536" s="1158"/>
      <c r="D536" s="1159"/>
      <c r="E536" s="1160"/>
      <c r="F536" s="1160"/>
      <c r="G536" s="1160"/>
      <c r="H536" s="1161"/>
      <c r="I536" s="1161"/>
      <c r="J536" s="1161"/>
      <c r="K536" s="1161"/>
      <c r="L536" s="1161"/>
      <c r="M536" s="1161"/>
    </row>
    <row r="537" spans="1:13" ht="20.25" customHeight="1" thickBot="1">
      <c r="A537" s="1536">
        <f t="shared" si="26"/>
        <v>537</v>
      </c>
      <c r="C537" s="413"/>
      <c r="D537" s="1103">
        <f>D493+1</f>
        <v>19</v>
      </c>
      <c r="E537" s="1093" t="s">
        <v>1049</v>
      </c>
      <c r="F537" s="1104"/>
      <c r="G537" s="1104"/>
      <c r="H537" s="1107"/>
      <c r="I537" s="1105"/>
      <c r="J537" s="1105"/>
      <c r="K537" s="1105"/>
      <c r="L537" s="1105"/>
      <c r="M537" s="1094"/>
    </row>
    <row r="538" spans="1:13">
      <c r="A538" s="1536">
        <f t="shared" si="26"/>
        <v>538</v>
      </c>
      <c r="E538" s="432"/>
      <c r="F538" s="432"/>
      <c r="G538" s="432"/>
      <c r="H538" s="933"/>
      <c r="I538" s="933"/>
      <c r="J538" s="987">
        <v>202103</v>
      </c>
      <c r="K538" s="1108"/>
      <c r="L538" s="1109"/>
      <c r="M538" s="1110">
        <v>202203</v>
      </c>
    </row>
    <row r="539" spans="1:13">
      <c r="A539" s="1536">
        <f t="shared" si="26"/>
        <v>539</v>
      </c>
      <c r="H539" s="493"/>
      <c r="I539" s="493"/>
      <c r="J539" s="989" t="s">
        <v>1415</v>
      </c>
      <c r="K539" s="1111"/>
      <c r="L539" s="1112"/>
      <c r="M539" s="1113" t="s">
        <v>1412</v>
      </c>
    </row>
    <row r="540" spans="1:13">
      <c r="A540" s="1536">
        <f t="shared" si="26"/>
        <v>540</v>
      </c>
      <c r="E540" s="1058" t="s">
        <v>1032</v>
      </c>
      <c r="F540" s="457"/>
      <c r="G540" s="457"/>
      <c r="H540" s="64"/>
      <c r="I540" s="64"/>
      <c r="J540" s="476" t="s">
        <v>1416</v>
      </c>
      <c r="K540" s="973"/>
      <c r="L540" s="973"/>
      <c r="M540" s="1059" t="s">
        <v>1381</v>
      </c>
    </row>
    <row r="541" spans="1:13">
      <c r="A541" s="1536">
        <f t="shared" si="26"/>
        <v>541</v>
      </c>
      <c r="E541" s="636" t="s">
        <v>1033</v>
      </c>
      <c r="F541" s="459"/>
      <c r="G541" s="459"/>
      <c r="H541" s="66"/>
      <c r="I541" s="66"/>
      <c r="J541" s="477" t="s">
        <v>1416</v>
      </c>
      <c r="K541" s="974"/>
      <c r="L541" s="974"/>
      <c r="M541" s="1060" t="s">
        <v>1381</v>
      </c>
    </row>
    <row r="542" spans="1:13">
      <c r="A542" s="1536">
        <f t="shared" si="26"/>
        <v>542</v>
      </c>
      <c r="E542" s="1061" t="s">
        <v>1034</v>
      </c>
      <c r="F542" s="461"/>
      <c r="G542" s="461"/>
      <c r="H542" s="68"/>
      <c r="I542" s="68"/>
      <c r="J542" s="478" t="s">
        <v>1416</v>
      </c>
      <c r="K542" s="975"/>
      <c r="L542" s="975"/>
      <c r="M542" s="1062" t="s">
        <v>1381</v>
      </c>
    </row>
    <row r="543" spans="1:13">
      <c r="A543" s="1536">
        <f t="shared" si="26"/>
        <v>543</v>
      </c>
      <c r="E543" s="1058" t="s">
        <v>1035</v>
      </c>
      <c r="F543" s="457"/>
      <c r="G543" s="457"/>
      <c r="H543" s="64"/>
      <c r="I543" s="64"/>
      <c r="J543" s="476" t="s">
        <v>1407</v>
      </c>
      <c r="K543" s="973"/>
      <c r="L543" s="973"/>
      <c r="M543" s="1059" t="s">
        <v>1407</v>
      </c>
    </row>
    <row r="544" spans="1:13">
      <c r="A544" s="1536">
        <f t="shared" si="26"/>
        <v>544</v>
      </c>
      <c r="E544" s="636" t="s">
        <v>1036</v>
      </c>
      <c r="F544" s="459"/>
      <c r="G544" s="459"/>
      <c r="H544" s="66"/>
      <c r="I544" s="66"/>
      <c r="J544" s="477" t="s">
        <v>1408</v>
      </c>
      <c r="K544" s="974"/>
      <c r="L544" s="974"/>
      <c r="M544" s="1060" t="s">
        <v>1408</v>
      </c>
    </row>
    <row r="545" spans="1:13">
      <c r="A545" s="1536">
        <f t="shared" si="26"/>
        <v>545</v>
      </c>
      <c r="E545" s="1061" t="s">
        <v>1037</v>
      </c>
      <c r="F545" s="461"/>
      <c r="G545" s="461"/>
      <c r="H545" s="68"/>
      <c r="I545" s="68"/>
      <c r="J545" s="478" t="s">
        <v>1409</v>
      </c>
      <c r="K545" s="975"/>
      <c r="L545" s="975"/>
      <c r="M545" s="1062" t="s">
        <v>1409</v>
      </c>
    </row>
    <row r="546" spans="1:13">
      <c r="A546" s="1536">
        <f t="shared" si="26"/>
        <v>546</v>
      </c>
      <c r="E546" s="1058" t="s">
        <v>1038</v>
      </c>
      <c r="F546" s="457"/>
      <c r="G546" s="457"/>
      <c r="H546" s="64"/>
      <c r="I546" s="64"/>
      <c r="J546" s="476" t="s">
        <v>1410</v>
      </c>
      <c r="K546" s="973"/>
      <c r="L546" s="973"/>
      <c r="M546" s="1059" t="s">
        <v>1410</v>
      </c>
    </row>
    <row r="547" spans="1:13">
      <c r="A547" s="1536">
        <f t="shared" si="26"/>
        <v>547</v>
      </c>
      <c r="E547" s="636" t="s">
        <v>1039</v>
      </c>
      <c r="F547" s="459"/>
      <c r="G547" s="459"/>
      <c r="H547" s="66"/>
      <c r="I547" s="66"/>
      <c r="J547" s="477" t="s">
        <v>1411</v>
      </c>
      <c r="K547" s="974"/>
      <c r="L547" s="974"/>
      <c r="M547" s="1060" t="s">
        <v>1411</v>
      </c>
    </row>
    <row r="548" spans="1:13">
      <c r="A548" s="1536">
        <f t="shared" si="26"/>
        <v>548</v>
      </c>
      <c r="E548" s="1061" t="s">
        <v>1040</v>
      </c>
      <c r="F548" s="461"/>
      <c r="G548" s="461"/>
      <c r="H548" s="68"/>
      <c r="I548" s="68"/>
      <c r="J548" s="478" t="s">
        <v>1409</v>
      </c>
      <c r="K548" s="975"/>
      <c r="L548" s="975"/>
      <c r="M548" s="1062" t="s">
        <v>1409</v>
      </c>
    </row>
  </sheetData>
  <mergeCells count="60">
    <mergeCell ref="K263:K264"/>
    <mergeCell ref="L263:L264"/>
    <mergeCell ref="M263:M264"/>
    <mergeCell ref="E333:E344"/>
    <mergeCell ref="F263:F264"/>
    <mergeCell ref="G263:G264"/>
    <mergeCell ref="H263:H264"/>
    <mergeCell ref="I263:I264"/>
    <mergeCell ref="J263:J264"/>
    <mergeCell ref="E345:F345"/>
    <mergeCell ref="L276:L277"/>
    <mergeCell ref="M276:M277"/>
    <mergeCell ref="E298:E305"/>
    <mergeCell ref="E306:E313"/>
    <mergeCell ref="E314:F314"/>
    <mergeCell ref="E321:E332"/>
    <mergeCell ref="F276:F277"/>
    <mergeCell ref="G276:G277"/>
    <mergeCell ref="H276:H277"/>
    <mergeCell ref="I276:I277"/>
    <mergeCell ref="J276:J277"/>
    <mergeCell ref="K276:K277"/>
    <mergeCell ref="K162:K163"/>
    <mergeCell ref="L162:L163"/>
    <mergeCell ref="M162:M163"/>
    <mergeCell ref="F171:F172"/>
    <mergeCell ref="G171:G172"/>
    <mergeCell ref="H171:H172"/>
    <mergeCell ref="I171:I172"/>
    <mergeCell ref="J171:J172"/>
    <mergeCell ref="K171:K172"/>
    <mergeCell ref="I162:I163"/>
    <mergeCell ref="L171:L172"/>
    <mergeCell ref="M171:M172"/>
    <mergeCell ref="E142:F142"/>
    <mergeCell ref="F162:F163"/>
    <mergeCell ref="G162:G163"/>
    <mergeCell ref="H162:H163"/>
    <mergeCell ref="J162:J163"/>
    <mergeCell ref="J136:J137"/>
    <mergeCell ref="K136:K137"/>
    <mergeCell ref="L136:L137"/>
    <mergeCell ref="M136:M137"/>
    <mergeCell ref="E141:F141"/>
    <mergeCell ref="E132:F132"/>
    <mergeCell ref="E133:F133"/>
    <mergeCell ref="G136:G137"/>
    <mergeCell ref="H136:H137"/>
    <mergeCell ref="I136:I137"/>
    <mergeCell ref="B1:C1"/>
    <mergeCell ref="E1:E2"/>
    <mergeCell ref="B2:C2"/>
    <mergeCell ref="E4:M4"/>
    <mergeCell ref="G127:G128"/>
    <mergeCell ref="H127:H128"/>
    <mergeCell ref="I127:I128"/>
    <mergeCell ref="J127:J128"/>
    <mergeCell ref="K127:K128"/>
    <mergeCell ref="L127:L128"/>
    <mergeCell ref="M127:M128"/>
  </mergeCells>
  <phoneticPr fontId="4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決算短信</vt:lpstr>
      <vt:lpstr>IR会社説明会</vt:lpstr>
      <vt:lpstr>有価証券報告書</vt:lpstr>
      <vt:lpstr>Disclosure</vt:lpstr>
      <vt:lpstr>BSPL</vt:lpstr>
      <vt:lpstr>bf_決算短信</vt:lpstr>
      <vt:lpstr>bf_IR会社説明会</vt:lpstr>
      <vt:lpstr>bf_有価証券報告書</vt:lpstr>
      <vt:lpstr>bf_Disclosure</vt:lpstr>
      <vt:lpstr>bf_BSPL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鎌田孝</dc:creator>
  <cp:keywords/>
  <dc:description/>
  <cp:lastModifiedBy>孝 鎌田</cp:lastModifiedBy>
  <cp:revision/>
  <dcterms:created xsi:type="dcterms:W3CDTF">2015-06-05T18:19:34Z</dcterms:created>
  <dcterms:modified xsi:type="dcterms:W3CDTF">2024-01-15T17:52:33Z</dcterms:modified>
  <cp:category/>
  <cp:contentStatus/>
</cp:coreProperties>
</file>